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40d2c890dddbbcc/Desktop/Chads folder/Mumblebone/Ram Figures/2026/"/>
    </mc:Choice>
  </mc:AlternateContent>
  <xr:revisionPtr revIDLastSave="10" documentId="8_{193B59B5-0A02-44A9-B949-44E823C615A1}" xr6:coauthVersionLast="47" xr6:coauthVersionMax="47" xr10:uidLastSave="{19E9046F-0600-4492-88CA-E18233D6BB37}"/>
  <bookViews>
    <workbookView xWindow="-108" yWindow="-108" windowWidth="23256" windowHeight="12456" xr2:uid="{BAC8EFDC-6577-457A-80DD-270E64EDBB4D}"/>
  </bookViews>
  <sheets>
    <sheet name="2026 Sale Team" sheetId="1" r:id="rId1"/>
  </sheets>
  <externalReferences>
    <externalReference r:id="rId2"/>
    <externalReference r:id="rId3"/>
    <externalReference r:id="rId4"/>
  </externalReferences>
  <definedNames>
    <definedName name="Aloeburn" localSheetId="0">[1]!Table810222324[#Data]</definedName>
    <definedName name="Aloeburn">[1]!Table810222324[#Data]</definedName>
    <definedName name="Aloeburn2020d" localSheetId="0">[1]!Table810222324[#Data]</definedName>
    <definedName name="Aloeburn2020d">[1]!Table810222324[#Data]</definedName>
    <definedName name="Aloeburn2020drop" localSheetId="0">[1]!Table810222324[#Data]</definedName>
    <definedName name="Aloeburn2020drop">[1]!Table810222324[#Data]</definedName>
    <definedName name="Eural20drop">#REF!</definedName>
    <definedName name="SG_DROPOUT" localSheetId="0">[2]!Table810221533345[#Data]</definedName>
    <definedName name="SG_DROPOUT">#REF!</definedName>
    <definedName name="SGEweDrop" localSheetId="0">[2]!Table810221533345[#Data]</definedName>
    <definedName name="SGEweDrop">#REF!</definedName>
    <definedName name="Weightings" localSheetId="0">[2]!Table1[#Data]</definedName>
    <definedName name="Weightings">[3]!Table1[#Data]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Y15" i="1" l="1"/>
  <c r="AZ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AX15" i="1" l="1"/>
</calcChain>
</file>

<file path=xl/sharedStrings.xml><?xml version="1.0" encoding="utf-8"?>
<sst xmlns="http://schemas.openxmlformats.org/spreadsheetml/2006/main" count="2410" uniqueCount="843">
  <si>
    <t>Percentile</t>
  </si>
  <si>
    <t>WWT</t>
  </si>
  <si>
    <t>PWT</t>
  </si>
  <si>
    <t>YWT</t>
  </si>
  <si>
    <t>AWT</t>
  </si>
  <si>
    <t>HFAT</t>
  </si>
  <si>
    <t>YFAT</t>
  </si>
  <si>
    <t>HEMD</t>
  </si>
  <si>
    <t>YEMD</t>
  </si>
  <si>
    <t>YCFW</t>
  </si>
  <si>
    <t>ACFW</t>
  </si>
  <si>
    <t>YFD</t>
  </si>
  <si>
    <t>AFD</t>
  </si>
  <si>
    <t>YDCV</t>
  </si>
  <si>
    <t>YCURV</t>
  </si>
  <si>
    <t>YSL</t>
  </si>
  <si>
    <t>YSS</t>
  </si>
  <si>
    <t>YWEC</t>
  </si>
  <si>
    <t>EBWR</t>
  </si>
  <si>
    <t>EBCOV</t>
  </si>
  <si>
    <t>LDAG</t>
  </si>
  <si>
    <t>MBS</t>
  </si>
  <si>
    <t>WR</t>
  </si>
  <si>
    <t>YCON</t>
  </si>
  <si>
    <t>Con</t>
  </si>
  <si>
    <t>YLS</t>
  </si>
  <si>
    <t>LS</t>
  </si>
  <si>
    <t>ERA</t>
  </si>
  <si>
    <t>MWWT</t>
  </si>
  <si>
    <t>IMF</t>
  </si>
  <si>
    <t>SHRF5</t>
  </si>
  <si>
    <t>FR</t>
  </si>
  <si>
    <t>LFROT</t>
  </si>
  <si>
    <t>LCOL</t>
  </si>
  <si>
    <t>LCHAR</t>
  </si>
  <si>
    <t>CS</t>
  </si>
  <si>
    <t>SM</t>
  </si>
  <si>
    <t>Index</t>
  </si>
  <si>
    <t>Top 1%</t>
  </si>
  <si>
    <t>Top 5%</t>
  </si>
  <si>
    <t>Top 10%</t>
  </si>
  <si>
    <t>All ASBVs below are how the animal genetic compares to the average of the merino drop in 1990</t>
  </si>
  <si>
    <t>Top 20%</t>
  </si>
  <si>
    <t>Eg. WWT 6kg means the animal is genetically 6kg heavier than the average merino in 1990</t>
  </si>
  <si>
    <t>Top 30%</t>
  </si>
  <si>
    <t>The Percentile Band table above shows where the average of the 2022 drop merino sits (eg. Average Weaning Weight for merinos in 2022 is 3.59kg)</t>
  </si>
  <si>
    <t>Top 40%</t>
  </si>
  <si>
    <t>Key</t>
  </si>
  <si>
    <t>Top 50%</t>
  </si>
  <si>
    <t>Trait</t>
  </si>
  <si>
    <t>Meaning</t>
  </si>
  <si>
    <t>Units</t>
  </si>
  <si>
    <t>Top 60%</t>
  </si>
  <si>
    <t>Weaning Weight</t>
  </si>
  <si>
    <t>Kg</t>
  </si>
  <si>
    <t>Top 70%</t>
  </si>
  <si>
    <t>Post Weaning Weight</t>
  </si>
  <si>
    <t>Top 80%</t>
  </si>
  <si>
    <t>Yearling Weight</t>
  </si>
  <si>
    <t>Top 90%</t>
  </si>
  <si>
    <t>Adult Weight</t>
  </si>
  <si>
    <t>kg</t>
  </si>
  <si>
    <t>Hogget Fat</t>
  </si>
  <si>
    <t>mm</t>
  </si>
  <si>
    <t>Average</t>
  </si>
  <si>
    <t>Yearling Fat</t>
  </si>
  <si>
    <t>Hogget Eye Muscle Depth</t>
  </si>
  <si>
    <t>1</t>
  </si>
  <si>
    <t>Mgmt No</t>
  </si>
  <si>
    <t>Sire</t>
  </si>
  <si>
    <t>Dam</t>
  </si>
  <si>
    <t>BT</t>
  </si>
  <si>
    <t>RT</t>
  </si>
  <si>
    <t>Poll</t>
  </si>
  <si>
    <t>YCUR</t>
  </si>
  <si>
    <t>SHEAR</t>
  </si>
  <si>
    <t>Yearling Eye Muscle Depth</t>
  </si>
  <si>
    <t>500063-2025-251459</t>
  </si>
  <si>
    <t>500063-2023-231898</t>
  </si>
  <si>
    <t>500063-2023-230163</t>
  </si>
  <si>
    <t>2</t>
  </si>
  <si>
    <t>PP</t>
  </si>
  <si>
    <t>Yearling Clean Fleece Weight</t>
  </si>
  <si>
    <t>%</t>
  </si>
  <si>
    <t>500063-2025-251750</t>
  </si>
  <si>
    <t>500063-2023-231208</t>
  </si>
  <si>
    <t>500063-2023-230746</t>
  </si>
  <si>
    <t>Adult Clean Fleece Weight</t>
  </si>
  <si>
    <t>500063-2025-251673</t>
  </si>
  <si>
    <t>500063-2023-232565</t>
  </si>
  <si>
    <t>500063-2023-231191</t>
  </si>
  <si>
    <t>Yearling Fibre Diameter</t>
  </si>
  <si>
    <t>Micron</t>
  </si>
  <si>
    <t>500063-2025-252087</t>
  </si>
  <si>
    <t>500063-2023-232538</t>
  </si>
  <si>
    <t>500063-2023-230876</t>
  </si>
  <si>
    <t>Adult Fibre Diameter</t>
  </si>
  <si>
    <t>500063-2025-250616</t>
  </si>
  <si>
    <t>500063-2023-230665</t>
  </si>
  <si>
    <t>500063-2020-200930</t>
  </si>
  <si>
    <t>3</t>
  </si>
  <si>
    <t>Yearling Fibre diameter coefficient of variation</t>
  </si>
  <si>
    <t>Standard Deviations</t>
  </si>
  <si>
    <t>500063-2025-251706</t>
  </si>
  <si>
    <t>500063-2021-211938</t>
  </si>
  <si>
    <t>500063-2023-231871</t>
  </si>
  <si>
    <t>Yearling Staple Length</t>
  </si>
  <si>
    <t>500063-2025-252234</t>
  </si>
  <si>
    <t>500063-2023-232897</t>
  </si>
  <si>
    <t>500063-2023-230184</t>
  </si>
  <si>
    <t>Yearling Staple Strength</t>
  </si>
  <si>
    <t>N</t>
  </si>
  <si>
    <t>500063-2025-250532</t>
  </si>
  <si>
    <t>500063-2023-230511</t>
  </si>
  <si>
    <t>500063-2021-210115</t>
  </si>
  <si>
    <t>Yearling Worm Egg Count</t>
  </si>
  <si>
    <t>500063-2025-250496</t>
  </si>
  <si>
    <t>500063-2024-242204</t>
  </si>
  <si>
    <t>500063-2022-220077</t>
  </si>
  <si>
    <t>Early Breech Wrinkle</t>
  </si>
  <si>
    <t>Score</t>
  </si>
  <si>
    <t>500063-2025-251904</t>
  </si>
  <si>
    <t>500063-2023-233821</t>
  </si>
  <si>
    <t>Early Breech Cover</t>
  </si>
  <si>
    <t>500063-2025-252009</t>
  </si>
  <si>
    <t>500063-2023-231417</t>
  </si>
  <si>
    <t>500063-2023-230546</t>
  </si>
  <si>
    <t>Late Dag</t>
  </si>
  <si>
    <t>500063-2025-250557</t>
  </si>
  <si>
    <t>500063-2023-230006</t>
  </si>
  <si>
    <t>500063-2022-220302</t>
  </si>
  <si>
    <t>Maternal Behaviour Score</t>
  </si>
  <si>
    <t>500063-2025-251288</t>
  </si>
  <si>
    <t>500063-2023-231610</t>
  </si>
  <si>
    <t>500063-2021-211040</t>
  </si>
  <si>
    <t>Weaning Rate</t>
  </si>
  <si>
    <t>500063-2025-251218</t>
  </si>
  <si>
    <t>500063-2024-242025</t>
  </si>
  <si>
    <t>500063-2019-191009</t>
  </si>
  <si>
    <t>Yearling Conception</t>
  </si>
  <si>
    <t>500063-2025-251237</t>
  </si>
  <si>
    <t>500063-2020-200626</t>
  </si>
  <si>
    <t>Conception</t>
  </si>
  <si>
    <t>500063-2025-250334</t>
  </si>
  <si>
    <t>500063-2024-242050</t>
  </si>
  <si>
    <t>500063-2019-191355</t>
  </si>
  <si>
    <t>Yearling Litter Size</t>
  </si>
  <si>
    <t>500063-2025-250265</t>
  </si>
  <si>
    <t>500063-2024-240580</t>
  </si>
  <si>
    <t>500063-2021-212417</t>
  </si>
  <si>
    <t>Litter Size</t>
  </si>
  <si>
    <t>500063-2025-251169</t>
  </si>
  <si>
    <t>500063-2021-211360</t>
  </si>
  <si>
    <t>PH</t>
  </si>
  <si>
    <t>Ewe Rearing Ability</t>
  </si>
  <si>
    <t>500063-2025-251450</t>
  </si>
  <si>
    <t>500063-2023-230101</t>
  </si>
  <si>
    <t>500063-2023-231628</t>
  </si>
  <si>
    <t>Maternal Weaning Weight</t>
  </si>
  <si>
    <t>500063-2025-251895</t>
  </si>
  <si>
    <t>500063-2023-232130</t>
  </si>
  <si>
    <t>Intramuscular Fat</t>
  </si>
  <si>
    <t>500063-2025-251762</t>
  </si>
  <si>
    <t>500063-2023-231279</t>
  </si>
  <si>
    <t>500063-2023-231231</t>
  </si>
  <si>
    <t>Shear Force</t>
  </si>
  <si>
    <t>nM</t>
  </si>
  <si>
    <t>500063-2025-251707</t>
  </si>
  <si>
    <t>500063-2023-230509</t>
  </si>
  <si>
    <t>Footrot</t>
  </si>
  <si>
    <t>500063-2025-251883</t>
  </si>
  <si>
    <t>500063-2023-230926</t>
  </si>
  <si>
    <t>Late Fleece Rot</t>
  </si>
  <si>
    <t>500063-2025-250117</t>
  </si>
  <si>
    <t>500063-2023-232717</t>
  </si>
  <si>
    <t>500063-2021-211317</t>
  </si>
  <si>
    <t>Late Fleece Colour</t>
  </si>
  <si>
    <t>500063-2025-251127</t>
  </si>
  <si>
    <t>601450-2021-210170</t>
  </si>
  <si>
    <t>500063-2022-223674</t>
  </si>
  <si>
    <t>Late Character</t>
  </si>
  <si>
    <t>500063-2025-251641</t>
  </si>
  <si>
    <t>500063-2023-231000</t>
  </si>
  <si>
    <t>Condition Score</t>
  </si>
  <si>
    <t>500063-2025-251418</t>
  </si>
  <si>
    <t>500063-2023-231749</t>
  </si>
  <si>
    <t>Sustainable Merino Index</t>
  </si>
  <si>
    <t>Index Points</t>
  </si>
  <si>
    <t>500063-2025-251855</t>
  </si>
  <si>
    <t>500063-2023-230792</t>
  </si>
  <si>
    <t>Customised Index</t>
  </si>
  <si>
    <t>500063-2025-250572</t>
  </si>
  <si>
    <t>500063-2024-242555</t>
  </si>
  <si>
    <t>500063-2021-212914</t>
  </si>
  <si>
    <t>500063-2025-250205</t>
  </si>
  <si>
    <t>500063-2019-190455</t>
  </si>
  <si>
    <t>500063-2025-251708</t>
  </si>
  <si>
    <t>500063-2023-233589</t>
  </si>
  <si>
    <t>500063-2025-251538</t>
  </si>
  <si>
    <t>500063-2023-231892</t>
  </si>
  <si>
    <t>500063-2023-230514</t>
  </si>
  <si>
    <t>500063-2025-250064</t>
  </si>
  <si>
    <t>500063-2024-242442</t>
  </si>
  <si>
    <t>500063-2021-210716</t>
  </si>
  <si>
    <t>500063-2025-251452</t>
  </si>
  <si>
    <t>500063-2023-233721</t>
  </si>
  <si>
    <t>500063-2025-251362</t>
  </si>
  <si>
    <t>500063-2022-221835</t>
  </si>
  <si>
    <t>500063-2025-252064</t>
  </si>
  <si>
    <t>500063-2023-231091</t>
  </si>
  <si>
    <t>500063-2025-252006</t>
  </si>
  <si>
    <t>500063-2023-230362</t>
  </si>
  <si>
    <t>500063-2025-250705</t>
  </si>
  <si>
    <t>500063-2019-192496</t>
  </si>
  <si>
    <t>500063-2025-251011</t>
  </si>
  <si>
    <t>500063-2020-200192</t>
  </si>
  <si>
    <t>500063-2025-250757</t>
  </si>
  <si>
    <t>500063-2021-211055</t>
  </si>
  <si>
    <t>500063-2025-252325</t>
  </si>
  <si>
    <t>500063-2024-242411</t>
  </si>
  <si>
    <t>500063-2025-252349</t>
  </si>
  <si>
    <t>500063-2024-241370</t>
  </si>
  <si>
    <t>500063-2025-252616</t>
  </si>
  <si>
    <t>500063-2024-242593</t>
  </si>
  <si>
    <t>500063-2025-252544</t>
  </si>
  <si>
    <t>500063-2024-242876</t>
  </si>
  <si>
    <t>500063-2025-252342</t>
  </si>
  <si>
    <t>500063-2024-242056</t>
  </si>
  <si>
    <t>500063-2025-252430</t>
  </si>
  <si>
    <t>500063-2024-240794</t>
  </si>
  <si>
    <t>500063-2025-252376</t>
  </si>
  <si>
    <t>500063-2024-242014</t>
  </si>
  <si>
    <t>500063-2024-240793</t>
  </si>
  <si>
    <t>500063-2025-252304</t>
  </si>
  <si>
    <t>500063-2024-242017</t>
  </si>
  <si>
    <t>500063-2024-240315</t>
  </si>
  <si>
    <t>500063-2025-252372</t>
  </si>
  <si>
    <t>500063-2024-242679</t>
  </si>
  <si>
    <t>500063-2024-242662</t>
  </si>
  <si>
    <t>500063-2025-252433</t>
  </si>
  <si>
    <t>500063-2024-241654</t>
  </si>
  <si>
    <t>500063-2024-242698</t>
  </si>
  <si>
    <t>500063-2025-252330</t>
  </si>
  <si>
    <t>500063-2024-242013</t>
  </si>
  <si>
    <t>500063-2025-252596</t>
  </si>
  <si>
    <t>500063-2024-241073</t>
  </si>
  <si>
    <t>500063-2025-252533</t>
  </si>
  <si>
    <t>500063-2024-242590</t>
  </si>
  <si>
    <t>500063-2025-252634</t>
  </si>
  <si>
    <t>500063-2024-240872</t>
  </si>
  <si>
    <t>500063-2024-240329</t>
  </si>
  <si>
    <t>500063-2025-252385</t>
  </si>
  <si>
    <t>500063-2024-241796</t>
  </si>
  <si>
    <t>500063-2025-252510</t>
  </si>
  <si>
    <t>500063-2024-242610</t>
  </si>
  <si>
    <t>500063-2024-240371</t>
  </si>
  <si>
    <t>500063-2025-252580</t>
  </si>
  <si>
    <t>500063-2024-242201</t>
  </si>
  <si>
    <t>500063-2024-241546</t>
  </si>
  <si>
    <t>500063-2025-252320</t>
  </si>
  <si>
    <t>500063-2023-231989</t>
  </si>
  <si>
    <t>500063-2024-241509</t>
  </si>
  <si>
    <t>500063-2025-252348</t>
  </si>
  <si>
    <t>500063-2024-240820</t>
  </si>
  <si>
    <t>500063-2024-240137</t>
  </si>
  <si>
    <t>500063-2025-252416</t>
  </si>
  <si>
    <t>500063-2024-243092</t>
  </si>
  <si>
    <t>500063-2025-252065</t>
  </si>
  <si>
    <t>500063-2023-233517</t>
  </si>
  <si>
    <t>500063-2025-250469</t>
  </si>
  <si>
    <t>500063-2019-191309</t>
  </si>
  <si>
    <t>500063-2025-251184</t>
  </si>
  <si>
    <t>500063-2022-221941</t>
  </si>
  <si>
    <t>500063-2025-250398</t>
  </si>
  <si>
    <t>500063-2023-230568</t>
  </si>
  <si>
    <t>500063-2022-223280</t>
  </si>
  <si>
    <t>500063-2025-251018</t>
  </si>
  <si>
    <t>500063-2020-202089</t>
  </si>
  <si>
    <t>500063-2025-251581</t>
  </si>
  <si>
    <t>500063-2023-230131</t>
  </si>
  <si>
    <t>500063-2025-251475</t>
  </si>
  <si>
    <t>500063-2025-250541</t>
  </si>
  <si>
    <t>500063-2021-211620</t>
  </si>
  <si>
    <t>500063-2025-250056</t>
  </si>
  <si>
    <t>500063-2019-191662</t>
  </si>
  <si>
    <t>500063-2025-251194</t>
  </si>
  <si>
    <t>500063-2022-223390</t>
  </si>
  <si>
    <t>500063-2025-250977</t>
  </si>
  <si>
    <t>500063-2021-212876</t>
  </si>
  <si>
    <t>500063-2025-251584</t>
  </si>
  <si>
    <t>500063-2023-231390</t>
  </si>
  <si>
    <t>500063-2025-251541</t>
  </si>
  <si>
    <t>500063-2023-232860</t>
  </si>
  <si>
    <t>500063-2025-250393</t>
  </si>
  <si>
    <t>500063-2022-222869</t>
  </si>
  <si>
    <t>500063-2025-252062</t>
  </si>
  <si>
    <t>500063-2023-231768</t>
  </si>
  <si>
    <t>500063-2025-250328</t>
  </si>
  <si>
    <t>500063-2022-221999</t>
  </si>
  <si>
    <t>500063-2025-250973</t>
  </si>
  <si>
    <t>500063-2024-241615</t>
  </si>
  <si>
    <t>500063-2021-211399</t>
  </si>
  <si>
    <t>500063-2025-251405</t>
  </si>
  <si>
    <t>500063-2022-220703</t>
  </si>
  <si>
    <t>500063-2025-251535</t>
  </si>
  <si>
    <t>500063-2023-230551</t>
  </si>
  <si>
    <t>500063-2025-252071</t>
  </si>
  <si>
    <t>500063-2023-230424</t>
  </si>
  <si>
    <t>500063-2025-252351</t>
  </si>
  <si>
    <t>500063-2024-241013</t>
  </si>
  <si>
    <t>500063-2025-252521</t>
  </si>
  <si>
    <t>500063-2024-242835</t>
  </si>
  <si>
    <t>500063-2025-252464</t>
  </si>
  <si>
    <t>500063-2024-240605</t>
  </si>
  <si>
    <t>500063-2025-252322</t>
  </si>
  <si>
    <t>500063-2024-240163</t>
  </si>
  <si>
    <t>500063-2025-252409</t>
  </si>
  <si>
    <t>500063-2025-252394</t>
  </si>
  <si>
    <t>500063-2024-240509</t>
  </si>
  <si>
    <t>500063-2025-252396</t>
  </si>
  <si>
    <t>500063-2024-242267</t>
  </si>
  <si>
    <t>0</t>
  </si>
  <si>
    <t>500063-2025-252451</t>
  </si>
  <si>
    <t>500063-2024-241522</t>
  </si>
  <si>
    <t>500063-2025-252381</t>
  </si>
  <si>
    <t>500063-2024-242721</t>
  </si>
  <si>
    <t>500063-2025-252522</t>
  </si>
  <si>
    <t>500063-2024-240818</t>
  </si>
  <si>
    <t>500063-2025-252526</t>
  </si>
  <si>
    <t>500063-2024-242177</t>
  </si>
  <si>
    <t>500063-2025-252374</t>
  </si>
  <si>
    <t>500063-2024-240195</t>
  </si>
  <si>
    <t>500063-2025-252465</t>
  </si>
  <si>
    <t>500063-2024-242391</t>
  </si>
  <si>
    <t>500063-2025-252559</t>
  </si>
  <si>
    <t>500063-2024-243163</t>
  </si>
  <si>
    <t>500063-2025-252512</t>
  </si>
  <si>
    <t>500063-2024-240199</t>
  </si>
  <si>
    <t>500063-2025-252601</t>
  </si>
  <si>
    <t>500063-2024-242856</t>
  </si>
  <si>
    <t>500063-2025-252354</t>
  </si>
  <si>
    <t>500063-2024-241568</t>
  </si>
  <si>
    <t>500063-2025-252427</t>
  </si>
  <si>
    <t>500063-2024-242711</t>
  </si>
  <si>
    <t>500063-2025-252472</t>
  </si>
  <si>
    <t>500063-2024-240643</t>
  </si>
  <si>
    <t>500063-2025-252468</t>
  </si>
  <si>
    <t>500063-2024-242116</t>
  </si>
  <si>
    <t>500063-2025-252016</t>
  </si>
  <si>
    <t>500063-2023-232605</t>
  </si>
  <si>
    <t>500063-2025-251774</t>
  </si>
  <si>
    <t>500063-2023-231315</t>
  </si>
  <si>
    <t>500063-2025-250079</t>
  </si>
  <si>
    <t>500063-2022-223187</t>
  </si>
  <si>
    <t>500063-2025-252015</t>
  </si>
  <si>
    <t>500063-2023-231968</t>
  </si>
  <si>
    <t>500063-2025-250382</t>
  </si>
  <si>
    <t>500063-2021-212100</t>
  </si>
  <si>
    <t>500063-2025-250484</t>
  </si>
  <si>
    <t>500063-2019-191554</t>
  </si>
  <si>
    <t>500063-2025-251317</t>
  </si>
  <si>
    <t>500063-2022-221538</t>
  </si>
  <si>
    <t>500063-2025-252137</t>
  </si>
  <si>
    <t>500063-2023-230815</t>
  </si>
  <si>
    <t>500063-2025-250916</t>
  </si>
  <si>
    <t>500063-2022-222888</t>
  </si>
  <si>
    <t>500063-2025-251511</t>
  </si>
  <si>
    <t>500063-2023-231868</t>
  </si>
  <si>
    <t>500063-2025-252173</t>
  </si>
  <si>
    <t>500063-2023-231532</t>
  </si>
  <si>
    <t>500063-2025-250486</t>
  </si>
  <si>
    <t>500063-2022-222665</t>
  </si>
  <si>
    <t>500063-2025-251913</t>
  </si>
  <si>
    <t>500063-2023-230694</t>
  </si>
  <si>
    <t>500063-2025-251554</t>
  </si>
  <si>
    <t>500063-2023-230500</t>
  </si>
  <si>
    <t>500063-2025-250352</t>
  </si>
  <si>
    <t>500063-2021-212081</t>
  </si>
  <si>
    <t>500063-2025-250743</t>
  </si>
  <si>
    <t>500063-2022-223103</t>
  </si>
  <si>
    <t>500063-2025-251716</t>
  </si>
  <si>
    <t>500063-2023-230202</t>
  </si>
  <si>
    <t>500063-2025-252133</t>
  </si>
  <si>
    <t>500063-2023-231195</t>
  </si>
  <si>
    <t>500063-2025-250371</t>
  </si>
  <si>
    <t>500063-2021-211969</t>
  </si>
  <si>
    <t>500063-2025-252279</t>
  </si>
  <si>
    <t>500063-2023-232105</t>
  </si>
  <si>
    <t>500063-2025-250546</t>
  </si>
  <si>
    <t>500063-2017-171846</t>
  </si>
  <si>
    <t>500063-2025-250720</t>
  </si>
  <si>
    <t>500063-2021-210908</t>
  </si>
  <si>
    <t>500063-2025-251949</t>
  </si>
  <si>
    <t>500063-2023-231093</t>
  </si>
  <si>
    <t>500063-2025-250605</t>
  </si>
  <si>
    <t>500063-2022-221971</t>
  </si>
  <si>
    <t>500063-2025-251364</t>
  </si>
  <si>
    <t>500063-2021-212069</t>
  </si>
  <si>
    <t>500063-2025-251280</t>
  </si>
  <si>
    <t>500063-2020-200511</t>
  </si>
  <si>
    <t>500063-2025-250218</t>
  </si>
  <si>
    <t>500063-2024-240958</t>
  </si>
  <si>
    <t>500063-2022-221114</t>
  </si>
  <si>
    <t>500063-2025-251780</t>
  </si>
  <si>
    <t>500063-2023-230308</t>
  </si>
  <si>
    <t>500063-2025-251878</t>
  </si>
  <si>
    <t>500063-2023-230620</t>
  </si>
  <si>
    <t>500063-2025-251872</t>
  </si>
  <si>
    <t>500063-2023-230912</t>
  </si>
  <si>
    <t>500063-2025-250610</t>
  </si>
  <si>
    <t>500063-2021-210226</t>
  </si>
  <si>
    <t>500063-2025-250553</t>
  </si>
  <si>
    <t>500063-2022-221498</t>
  </si>
  <si>
    <t>500063-2025-251219</t>
  </si>
  <si>
    <t>500063-2021-210394</t>
  </si>
  <si>
    <t>500063-2025-251320</t>
  </si>
  <si>
    <t>500063-2020-202601</t>
  </si>
  <si>
    <t>500063-2025-251809</t>
  </si>
  <si>
    <t>500063-2023-231477</t>
  </si>
  <si>
    <t>500063-2025-251543</t>
  </si>
  <si>
    <t>500063-2025-251710</t>
  </si>
  <si>
    <t>500063-2023-230370</t>
  </si>
  <si>
    <t>500063-2025-252161</t>
  </si>
  <si>
    <t>500063-2023-232750</t>
  </si>
  <si>
    <t>500063-2025-251632</t>
  </si>
  <si>
    <t>500063-2023-232317</t>
  </si>
  <si>
    <t>500063-2025-250368</t>
  </si>
  <si>
    <t>500063-2020-201369</t>
  </si>
  <si>
    <t>500063-2025-251595</t>
  </si>
  <si>
    <t>500063-2023-230907</t>
  </si>
  <si>
    <t>500063-2025-251500</t>
  </si>
  <si>
    <t>500063-2023-231776</t>
  </si>
  <si>
    <t>500063-2025-251482</t>
  </si>
  <si>
    <t>500063-2023-230458</t>
  </si>
  <si>
    <t>500063-2025-251080</t>
  </si>
  <si>
    <t>500063-2024-242476</t>
  </si>
  <si>
    <t>500063-2020-201798</t>
  </si>
  <si>
    <t>500063-2025-251828</t>
  </si>
  <si>
    <t>500063-2023-232217</t>
  </si>
  <si>
    <t>500063-2025-251991</t>
  </si>
  <si>
    <t>500063-2025-252272</t>
  </si>
  <si>
    <t>500063-2023-230561</t>
  </si>
  <si>
    <t>500063-2025-251436</t>
  </si>
  <si>
    <t>500063-2023-230993</t>
  </si>
  <si>
    <t>500063-2025-251661</t>
  </si>
  <si>
    <t>500063-2023-231149</t>
  </si>
  <si>
    <t>500063-2025-251261</t>
  </si>
  <si>
    <t>500063-2021-211661</t>
  </si>
  <si>
    <t>500063-2025-251901</t>
  </si>
  <si>
    <t>500063-2023-231703</t>
  </si>
  <si>
    <t>500063-2025-251697</t>
  </si>
  <si>
    <t>500063-2023-230797</t>
  </si>
  <si>
    <t>500063-2025-251623</t>
  </si>
  <si>
    <t>500063-2025-250583</t>
  </si>
  <si>
    <t>500063-2021-211491</t>
  </si>
  <si>
    <t>500063-2025-251498</t>
  </si>
  <si>
    <t>500063-2023-231179</t>
  </si>
  <si>
    <t>500063-2025-251859</t>
  </si>
  <si>
    <t>500063-2023-231982</t>
  </si>
  <si>
    <t>500063-2025-251477</t>
  </si>
  <si>
    <t>500063-2023-232676</t>
  </si>
  <si>
    <t>500063-2025-251149</t>
  </si>
  <si>
    <t>500063-2022-222550</t>
  </si>
  <si>
    <t>500063-2025-251669</t>
  </si>
  <si>
    <t>500063-2023-230245</t>
  </si>
  <si>
    <t>500063-2025-251193</t>
  </si>
  <si>
    <t>500063-2022-223781</t>
  </si>
  <si>
    <t>500063-2025-252431</t>
  </si>
  <si>
    <t>500063-2024-242104</t>
  </si>
  <si>
    <t>500063-2025-252462</t>
  </si>
  <si>
    <t>500063-2024-242516</t>
  </si>
  <si>
    <t>500063-2025-252391</t>
  </si>
  <si>
    <t>500063-2024-241798</t>
  </si>
  <si>
    <t>500063-2025-252618</t>
  </si>
  <si>
    <t>500063-2024-240810</t>
  </si>
  <si>
    <t>500063-2024-240743</t>
  </si>
  <si>
    <t>500063-2025-252360</t>
  </si>
  <si>
    <t>500063-2024-241076</t>
  </si>
  <si>
    <t>500063-2025-252485</t>
  </si>
  <si>
    <t>500063-2024-242153</t>
  </si>
  <si>
    <t>500063-2025-252621</t>
  </si>
  <si>
    <t>500063-2024-241498</t>
  </si>
  <si>
    <t>500063-2025-252455</t>
  </si>
  <si>
    <t>500063-2024-241326</t>
  </si>
  <si>
    <t>500063-2025-252609</t>
  </si>
  <si>
    <t>500063-2024-242277</t>
  </si>
  <si>
    <t>500063-2025-252566</t>
  </si>
  <si>
    <t>500063-2024-241125</t>
  </si>
  <si>
    <t>500063-2025-251787</t>
  </si>
  <si>
    <t>500063-2023-230446</t>
  </si>
  <si>
    <t>500063-2025-252231</t>
  </si>
  <si>
    <t>500063-2023-232879</t>
  </si>
  <si>
    <t>500063-2025-250270</t>
  </si>
  <si>
    <t>500063-2020-202029</t>
  </si>
  <si>
    <t>500063-2025-251279</t>
  </si>
  <si>
    <t>500063-2021-212350</t>
  </si>
  <si>
    <t>500063-2025-251846</t>
  </si>
  <si>
    <t>500063-2023-231095</t>
  </si>
  <si>
    <t>500063-2025-252020</t>
  </si>
  <si>
    <t>500063-2023-230879</t>
  </si>
  <si>
    <t>500063-2025-250529</t>
  </si>
  <si>
    <t>500063-2021-210829</t>
  </si>
  <si>
    <t>500063-2025-252250</t>
  </si>
  <si>
    <t>500063-2023-231507</t>
  </si>
  <si>
    <t>500063-2025-251977</t>
  </si>
  <si>
    <t>500063-2023-233615</t>
  </si>
  <si>
    <t>500063-2025-250406</t>
  </si>
  <si>
    <t>500063-2022-221448</t>
  </si>
  <si>
    <t>500063-2025-252243</t>
  </si>
  <si>
    <t>500063-2023-231511</t>
  </si>
  <si>
    <t>500063-2025-251656</t>
  </si>
  <si>
    <t>500063-2023-231447</t>
  </si>
  <si>
    <t>500063-2025-251825</t>
  </si>
  <si>
    <t>500063-2023-233731</t>
  </si>
  <si>
    <t>500063-2025-251651</t>
  </si>
  <si>
    <t>500063-2023-230354</t>
  </si>
  <si>
    <t>500063-2025-250805</t>
  </si>
  <si>
    <t>500063-2022-220911</t>
  </si>
  <si>
    <t>500063-2025-250709</t>
  </si>
  <si>
    <t>500063-2020-201046</t>
  </si>
  <si>
    <t>500063-2025-251544</t>
  </si>
  <si>
    <t>500063-2023-232864</t>
  </si>
  <si>
    <t>500063-2025-251084</t>
  </si>
  <si>
    <t>500063-2022-222038</t>
  </si>
  <si>
    <t>500063-2025-250959</t>
  </si>
  <si>
    <t>500063-2025-252157</t>
  </si>
  <si>
    <t>500063-2023-231488</t>
  </si>
  <si>
    <t>500063-2025-251694</t>
  </si>
  <si>
    <t>500063-2023-230307</t>
  </si>
  <si>
    <t>500063-2025-250972</t>
  </si>
  <si>
    <t>500063-2022-223034</t>
  </si>
  <si>
    <t>500063-2025-251063</t>
  </si>
  <si>
    <t>500063-2021-212710</t>
  </si>
  <si>
    <t>500063-2025-250539</t>
  </si>
  <si>
    <t>500063-2019-191899</t>
  </si>
  <si>
    <t>500063-2025-251998</t>
  </si>
  <si>
    <t>500063-2023-233783</t>
  </si>
  <si>
    <t>500063-2025-250552</t>
  </si>
  <si>
    <t>500063-2018-182063</t>
  </si>
  <si>
    <t>500063-2025-251537</t>
  </si>
  <si>
    <t>500063-2023-230810</t>
  </si>
  <si>
    <t>500063-2025-252141</t>
  </si>
  <si>
    <t>500063-2023-231306</t>
  </si>
  <si>
    <t>500063-2025-251429</t>
  </si>
  <si>
    <t>500063-2023-231439</t>
  </si>
  <si>
    <t>500063-2025-250404</t>
  </si>
  <si>
    <t>500063-2021-212326</t>
  </si>
  <si>
    <t>500063-2025-251853</t>
  </si>
  <si>
    <t>500063-2023-230410</t>
  </si>
  <si>
    <t>500063-2025-251540</t>
  </si>
  <si>
    <t>500063-2023-232150</t>
  </si>
  <si>
    <t>500063-2025-251401</t>
  </si>
  <si>
    <t>500063-2021-212156</t>
  </si>
  <si>
    <t>500063-2025-251668</t>
  </si>
  <si>
    <t>500063-2023-231043</t>
  </si>
  <si>
    <t>500063-2025-250231</t>
  </si>
  <si>
    <t>500063-2018-181280</t>
  </si>
  <si>
    <t>500063-2025-250349</t>
  </si>
  <si>
    <t>500063-2020-202114</t>
  </si>
  <si>
    <t>500063-2025-250651</t>
  </si>
  <si>
    <t>500063-2019-190632</t>
  </si>
  <si>
    <t>500063-2025-252291</t>
  </si>
  <si>
    <t>500063-2023-232372</t>
  </si>
  <si>
    <t>500063-2025-251979</t>
  </si>
  <si>
    <t>500063-2023-233846</t>
  </si>
  <si>
    <t>500063-2025-251431</t>
  </si>
  <si>
    <t>500063-2023-232700</t>
  </si>
  <si>
    <t>500063-2025-251714</t>
  </si>
  <si>
    <t>500063-2023-231684</t>
  </si>
  <si>
    <t>500063-2025-250899</t>
  </si>
  <si>
    <t>500063-2022-221874</t>
  </si>
  <si>
    <t>500063-2025-251096</t>
  </si>
  <si>
    <t>500063-2021-212215</t>
  </si>
  <si>
    <t>500063-2025-251978</t>
  </si>
  <si>
    <t>500063-2023-232458</t>
  </si>
  <si>
    <t>500063-2025-252103</t>
  </si>
  <si>
    <t>500063-2023-231368</t>
  </si>
  <si>
    <t>500063-2025-251587</t>
  </si>
  <si>
    <t>500063-2023-230646</t>
  </si>
  <si>
    <t>500063-2025-251712</t>
  </si>
  <si>
    <t>500063-2023-232155</t>
  </si>
  <si>
    <t>500063-2025-251496</t>
  </si>
  <si>
    <t>500063-2023-230835</t>
  </si>
  <si>
    <t>500063-2025-251827</t>
  </si>
  <si>
    <t>500063-2023-230910</t>
  </si>
  <si>
    <t>500063-2025-252063</t>
  </si>
  <si>
    <t>500063-2023-232268</t>
  </si>
  <si>
    <t>500063-2025-250195</t>
  </si>
  <si>
    <t>500063-2022-220286</t>
  </si>
  <si>
    <t>500063-2025-251495</t>
  </si>
  <si>
    <t>500063-2023-231105</t>
  </si>
  <si>
    <t>500063-2025-252281</t>
  </si>
  <si>
    <t>500063-2023-230659</t>
  </si>
  <si>
    <t>500063-2025-251612</t>
  </si>
  <si>
    <t>500063-2023-231274</t>
  </si>
  <si>
    <t>500063-2025-251952</t>
  </si>
  <si>
    <t>500063-2023-231227</t>
  </si>
  <si>
    <t>500063-2025-252034</t>
  </si>
  <si>
    <t>500063-2025-251683</t>
  </si>
  <si>
    <t>500063-2023-232825</t>
  </si>
  <si>
    <t>500063-2025-251839</t>
  </si>
  <si>
    <t>500063-2023-230224</t>
  </si>
  <si>
    <t>500063-2025-250391</t>
  </si>
  <si>
    <t>500063-2017-171184</t>
  </si>
  <si>
    <t>500063-2025-251445</t>
  </si>
  <si>
    <t>500063-2025-251110</t>
  </si>
  <si>
    <t>500063-2020-200544</t>
  </si>
  <si>
    <t>500063-2025-250787</t>
  </si>
  <si>
    <t>500063-2018-180928</t>
  </si>
  <si>
    <t>500063-2025-250962</t>
  </si>
  <si>
    <t>500063-2020-200892</t>
  </si>
  <si>
    <t>500063-2025-250647</t>
  </si>
  <si>
    <t>500063-2019-191133</t>
  </si>
  <si>
    <t>500063-2025-250839</t>
  </si>
  <si>
    <t>500063-2021-211579</t>
  </si>
  <si>
    <t>500063-2025-250100</t>
  </si>
  <si>
    <t>500063-2020-201259</t>
  </si>
  <si>
    <t>500063-2025-252007</t>
  </si>
  <si>
    <t>500063-2023-230682</t>
  </si>
  <si>
    <t>500063-2025-250696</t>
  </si>
  <si>
    <t>500063-2022-222048</t>
  </si>
  <si>
    <t>500063-2025-250078</t>
  </si>
  <si>
    <t>500063-2022-221385</t>
  </si>
  <si>
    <t>500063-2025-252112</t>
  </si>
  <si>
    <t>500063-2023-233567</t>
  </si>
  <si>
    <t>500063-2025-252035</t>
  </si>
  <si>
    <t>500063-2025-250495</t>
  </si>
  <si>
    <t>500063-2020-202299</t>
  </si>
  <si>
    <t>500063-2025-250854</t>
  </si>
  <si>
    <t>500063-2018-180660</t>
  </si>
  <si>
    <t>500063-2025-252241</t>
  </si>
  <si>
    <t>500063-2023-231277</t>
  </si>
  <si>
    <t>500063-2025-251507</t>
  </si>
  <si>
    <t>500063-2023-230011</t>
  </si>
  <si>
    <t>500063-2025-250246</t>
  </si>
  <si>
    <t>500063-2022-223525</t>
  </si>
  <si>
    <t>500063-2025-251737</t>
  </si>
  <si>
    <t>500063-2023-233511</t>
  </si>
  <si>
    <t>500063-2025-250662</t>
  </si>
  <si>
    <t>500063-2021-211649</t>
  </si>
  <si>
    <t>500063-2025-251132</t>
  </si>
  <si>
    <t>500063-2022-221967</t>
  </si>
  <si>
    <t>500063-2025-250110</t>
  </si>
  <si>
    <t>500063-2020-200845</t>
  </si>
  <si>
    <t>500063-2025-252297</t>
  </si>
  <si>
    <t>500063-2023-231075</t>
  </si>
  <si>
    <t>500063-2025-251098</t>
  </si>
  <si>
    <t>500063-2022-223150</t>
  </si>
  <si>
    <t>500063-2025-251064</t>
  </si>
  <si>
    <t>500063-2021-211741</t>
  </si>
  <si>
    <t>500063-2025-250581</t>
  </si>
  <si>
    <t>500063-2022-221917</t>
  </si>
  <si>
    <t>500063-2025-251948</t>
  </si>
  <si>
    <t>500063-2023-231013</t>
  </si>
  <si>
    <t>500063-2025-252102</t>
  </si>
  <si>
    <t>500063-2025-250715</t>
  </si>
  <si>
    <t>500063-2022-223556</t>
  </si>
  <si>
    <t>500063-2025-252222</t>
  </si>
  <si>
    <t>500063-2023-231077</t>
  </si>
  <si>
    <t>500063-2025-250796</t>
  </si>
  <si>
    <t>500063-2020-200043</t>
  </si>
  <si>
    <t>500063-2025-252283</t>
  </si>
  <si>
    <t>500063-2023-230225</t>
  </si>
  <si>
    <t>500063-2025-251857</t>
  </si>
  <si>
    <t>500063-2023-231575</t>
  </si>
  <si>
    <t>500063-2025-251960</t>
  </si>
  <si>
    <t>500063-2023-230050</t>
  </si>
  <si>
    <t>500063-2025-251929</t>
  </si>
  <si>
    <t>500063-2023-232231</t>
  </si>
  <si>
    <t>500063-2025-251658</t>
  </si>
  <si>
    <t>500063-2023-232687</t>
  </si>
  <si>
    <t>500063-2025-252261</t>
  </si>
  <si>
    <t>500063-2023-230741</t>
  </si>
  <si>
    <t>500063-2025-250317</t>
  </si>
  <si>
    <t>500063-2021-212522</t>
  </si>
  <si>
    <t>500063-2025-251976</t>
  </si>
  <si>
    <t>500063-2025-251384</t>
  </si>
  <si>
    <t>500063-2021-212152</t>
  </si>
  <si>
    <t>500063-2025-250083</t>
  </si>
  <si>
    <t>500063-2019-190444</t>
  </si>
  <si>
    <t>500063-2025-250994</t>
  </si>
  <si>
    <t>500063-2022-222969</t>
  </si>
  <si>
    <t>500063-2025-250954</t>
  </si>
  <si>
    <t>500063-2021-211111</t>
  </si>
  <si>
    <t>500063-2025-250620</t>
  </si>
  <si>
    <t>500063-2022-221153</t>
  </si>
  <si>
    <t>500063-2025-251704</t>
  </si>
  <si>
    <t>500063-2023-230569</t>
  </si>
  <si>
    <t>500063-2025-252273</t>
  </si>
  <si>
    <t>500063-2025-250738</t>
  </si>
  <si>
    <t>500063-2020-200464</t>
  </si>
  <si>
    <t>500063-2025-252238</t>
  </si>
  <si>
    <t>500063-2023-232411</t>
  </si>
  <si>
    <t>500063-2025-252163</t>
  </si>
  <si>
    <t>500063-2023-230704</t>
  </si>
  <si>
    <t>500063-2025-251344</t>
  </si>
  <si>
    <t>500063-2022-221526</t>
  </si>
  <si>
    <t>500063-2025-251520</t>
  </si>
  <si>
    <t>500063-2023-231378</t>
  </si>
  <si>
    <t>500063-2025-250955</t>
  </si>
  <si>
    <t>500063-2022-221922</t>
  </si>
  <si>
    <t>500063-2025-252067</t>
  </si>
  <si>
    <t>500063-2023-231524</t>
  </si>
  <si>
    <t>500063-2025-251455</t>
  </si>
  <si>
    <t>500063-2023-231275</t>
  </si>
  <si>
    <t>500063-2025-250569</t>
  </si>
  <si>
    <t>500063-2021-212446</t>
  </si>
  <si>
    <t>500063-2025-251947</t>
  </si>
  <si>
    <t>500063-2023-232807</t>
  </si>
  <si>
    <t>500063-2025-252148</t>
  </si>
  <si>
    <t>500063-2023-230499</t>
  </si>
  <si>
    <t>500063-2025-250456</t>
  </si>
  <si>
    <t>500063-2022-223171</t>
  </si>
  <si>
    <t>500063-2025-252182</t>
  </si>
  <si>
    <t>500063-2023-231538</t>
  </si>
  <si>
    <t>500063-2025-250974</t>
  </si>
  <si>
    <t>500063-2022-221057</t>
  </si>
  <si>
    <t>500063-2025-251594</t>
  </si>
  <si>
    <t>500063-2025-252130</t>
  </si>
  <si>
    <t>500063-2023-232394</t>
  </si>
  <si>
    <t>500063-2025-251810</t>
  </si>
  <si>
    <t>500063-2023-230268</t>
  </si>
  <si>
    <t>500063-2025-252150</t>
  </si>
  <si>
    <t>500063-2023-231831</t>
  </si>
  <si>
    <t>500063-2025-250197</t>
  </si>
  <si>
    <t>500063-2022-223493</t>
  </si>
  <si>
    <t>500063-2025-252120</t>
  </si>
  <si>
    <t>500063-2023-230359</t>
  </si>
  <si>
    <t>500063-2025-251333</t>
  </si>
  <si>
    <t>500063-2020-202399</t>
  </si>
  <si>
    <t>500063-2025-250740</t>
  </si>
  <si>
    <t>500063-2017-170245</t>
  </si>
  <si>
    <t>500063-2025-251806</t>
  </si>
  <si>
    <t>500063-2023-230865</t>
  </si>
  <si>
    <t>500063-2025-251803</t>
  </si>
  <si>
    <t>500063-2023-231709</t>
  </si>
  <si>
    <t>500063-2025-250116</t>
  </si>
  <si>
    <t>500063-2020-201276</t>
  </si>
  <si>
    <t>500063-2025-251907</t>
  </si>
  <si>
    <t>500063-2023-230166</t>
  </si>
  <si>
    <t>500063-2025-251461</t>
  </si>
  <si>
    <t>500063-2023-230751</t>
  </si>
  <si>
    <t>500063-2025-251741</t>
  </si>
  <si>
    <t>500063-2023-232220</t>
  </si>
  <si>
    <t>500063-2025-250199</t>
  </si>
  <si>
    <t>500063-2022-222659</t>
  </si>
  <si>
    <t>500063-2025-251789</t>
  </si>
  <si>
    <t>500063-2023-230872</t>
  </si>
  <si>
    <t>500063-2025-251767</t>
  </si>
  <si>
    <t>500063-2025-250795</t>
  </si>
  <si>
    <t>500063-2021-212380</t>
  </si>
  <si>
    <t>500063-2025-251070</t>
  </si>
  <si>
    <t>500063-2021-211480</t>
  </si>
  <si>
    <t>500063-2025-251249</t>
  </si>
  <si>
    <t>500063-2022-223309</t>
  </si>
  <si>
    <t>500063-2025-251115</t>
  </si>
  <si>
    <t>500063-2025-250712</t>
  </si>
  <si>
    <t>500063-2022-220805</t>
  </si>
  <si>
    <t>500063-2025-250678</t>
  </si>
  <si>
    <t>500063-2021-210681</t>
  </si>
  <si>
    <t>500063-2025-252255</t>
  </si>
  <si>
    <t>500063-2023-233510</t>
  </si>
  <si>
    <t>500063-2025-250896</t>
  </si>
  <si>
    <t>500063-2022-220557</t>
  </si>
  <si>
    <t>500063-2025-251051</t>
  </si>
  <si>
    <t>500063-2022-220116</t>
  </si>
  <si>
    <t>500063-2025-251816</t>
  </si>
  <si>
    <t>500063-2023-233829</t>
  </si>
  <si>
    <t>500063-2025-252011</t>
  </si>
  <si>
    <t>500063-2023-232805</t>
  </si>
  <si>
    <t>500063-2025-250196</t>
  </si>
  <si>
    <t>500063-2022-223322</t>
  </si>
  <si>
    <t>500063-2025-251278</t>
  </si>
  <si>
    <t>500063-2021-210502</t>
  </si>
  <si>
    <t>500063-2025-250430</t>
  </si>
  <si>
    <t>500063-2019-191123</t>
  </si>
  <si>
    <t>500063-2025-251843</t>
  </si>
  <si>
    <t>500063-2023-233554</t>
  </si>
  <si>
    <t>500063-2025-250793</t>
  </si>
  <si>
    <t>500063-2022-221277</t>
  </si>
  <si>
    <t>500063-2025-251441</t>
  </si>
  <si>
    <t>500063-2025-251038</t>
  </si>
  <si>
    <t>500063-2020-203630</t>
  </si>
  <si>
    <t>500063-2025-250680</t>
  </si>
  <si>
    <t>500063-2025-250380</t>
  </si>
  <si>
    <t>500063-2025-250648</t>
  </si>
  <si>
    <t>500063-2022-222711</t>
  </si>
  <si>
    <t>500063-2025-251294</t>
  </si>
  <si>
    <t>500063-2021-211048</t>
  </si>
  <si>
    <t>500063-2025-250188</t>
  </si>
  <si>
    <t>500063-2020-203544</t>
  </si>
  <si>
    <t>500063-2025-251603</t>
  </si>
  <si>
    <t>500063-2023-231810</t>
  </si>
  <si>
    <t>500063-2025-251553</t>
  </si>
  <si>
    <t>500063-2023-230744</t>
  </si>
  <si>
    <t>500063-2025-250682</t>
  </si>
  <si>
    <t>500063-2021-211743</t>
  </si>
  <si>
    <t>500063-2025-251776</t>
  </si>
  <si>
    <t>500063-2023-230942</t>
  </si>
  <si>
    <t>500063-2025-250756</t>
  </si>
  <si>
    <t>500063-2017-170886</t>
  </si>
  <si>
    <t>500063-2025-252116</t>
  </si>
  <si>
    <t>500063-2025-250193</t>
  </si>
  <si>
    <t>500063-2020-200773</t>
  </si>
  <si>
    <t>500063-2025-251773</t>
  </si>
  <si>
    <t>500063-2023-233575</t>
  </si>
  <si>
    <t>500063-2025-252105</t>
  </si>
  <si>
    <t>500063-2023-230624</t>
  </si>
  <si>
    <t>500063-2025-251652</t>
  </si>
  <si>
    <t>500063-2023-232152</t>
  </si>
  <si>
    <t>500063-2025-251906</t>
  </si>
  <si>
    <t>500063-2023-231381</t>
  </si>
  <si>
    <t>500063-2025-251858</t>
  </si>
  <si>
    <t>500063-2023-230566</t>
  </si>
  <si>
    <t>Mum Index</t>
  </si>
  <si>
    <t>Carc Index</t>
  </si>
  <si>
    <t>Wool Index</t>
  </si>
  <si>
    <t>VID</t>
  </si>
  <si>
    <t>Lot</t>
  </si>
  <si>
    <t>Sire VID</t>
  </si>
  <si>
    <t>Sire Sire</t>
  </si>
  <si>
    <t>EM 210170</t>
  </si>
  <si>
    <t>And729</t>
  </si>
  <si>
    <t>G-mar 239</t>
  </si>
  <si>
    <t>G-mar 844</t>
  </si>
  <si>
    <t>TV 0081</t>
  </si>
  <si>
    <t>Dam VID</t>
  </si>
  <si>
    <t>Dam Sire</t>
  </si>
  <si>
    <t>And390</t>
  </si>
  <si>
    <t>Bad171</t>
  </si>
  <si>
    <t>GW338</t>
  </si>
  <si>
    <t>MTec 1226</t>
  </si>
  <si>
    <t>R 261</t>
  </si>
  <si>
    <t>R 271</t>
  </si>
  <si>
    <t>GW 776</t>
  </si>
  <si>
    <t>L 1173</t>
  </si>
  <si>
    <t>MJ 652</t>
  </si>
  <si>
    <t>MUL312</t>
  </si>
  <si>
    <t>GW 181</t>
  </si>
  <si>
    <t>TV 604</t>
  </si>
  <si>
    <t>SD</t>
  </si>
  <si>
    <t>CV</t>
  </si>
  <si>
    <t>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</si>
</sst>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1F1F1"/>
        <bgColor indexed="64"/>
      </patternFill>
    </fill>
  </fills>
  <borders count="7">
    <border>
      <left/>
      <right/>
      <top/>
      <bottom/>
      <diagonal/>
    </border>
    <border>
      <left style="thin">
        <color theme="7" tint="0.39994506668294322"/>
      </left>
      <right style="thin">
        <color theme="7" tint="0.39994506668294322"/>
      </right>
      <top/>
      <bottom/>
      <diagonal/>
    </border>
    <border>
      <left/>
      <right style="thin">
        <color theme="7" tint="0.39994506668294322"/>
      </right>
      <top/>
      <bottom/>
      <diagonal/>
    </border>
    <border>
      <left style="thin">
        <color theme="7" tint="0.39994506668294322"/>
      </left>
      <right/>
      <top/>
      <bottom/>
      <diagonal/>
    </border>
    <border>
      <left style="thick">
        <color theme="7" tint="0.39994506668294322"/>
      </left>
      <right style="thin">
        <color theme="7" tint="0.39994506668294322"/>
      </right>
      <top style="thick">
        <color theme="7" tint="0.39994506668294322"/>
      </top>
      <bottom style="thick">
        <color theme="7" tint="0.39994506668294322"/>
      </bottom>
      <diagonal/>
    </border>
    <border>
      <left style="thin">
        <color theme="7" tint="0.39994506668294322"/>
      </left>
      <right style="thin">
        <color theme="7" tint="0.39994506668294322"/>
      </right>
      <top style="thick">
        <color theme="7" tint="0.39994506668294322"/>
      </top>
      <bottom style="thick">
        <color theme="7" tint="0.39994506668294322"/>
      </bottom>
      <diagonal/>
    </border>
    <border>
      <left style="thin">
        <color theme="7" tint="0.39994506668294322"/>
      </left>
      <right style="thick">
        <color theme="7" tint="0.39991454817346722"/>
      </right>
      <top style="thick">
        <color theme="7" tint="0.39994506668294322"/>
      </top>
      <bottom style="thick">
        <color theme="7" tint="0.3999450666829432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2" fillId="0" borderId="2" xfId="0" applyFont="1" applyBorder="1"/>
    <xf numFmtId="2" fontId="2" fillId="0" borderId="1" xfId="0" applyNumberFormat="1" applyFont="1" applyBorder="1"/>
    <xf numFmtId="0" fontId="2" fillId="0" borderId="1" xfId="0" applyFont="1" applyBorder="1"/>
    <xf numFmtId="2" fontId="0" fillId="0" borderId="0" xfId="0" applyNumberFormat="1"/>
    <xf numFmtId="2" fontId="1" fillId="0" borderId="0" xfId="0" applyNumberFormat="1" applyFont="1"/>
    <xf numFmtId="0" fontId="4" fillId="2" borderId="2" xfId="0" applyFont="1" applyFill="1" applyBorder="1"/>
    <xf numFmtId="0" fontId="4" fillId="2" borderId="1" xfId="0" applyFont="1" applyFill="1" applyBorder="1"/>
    <xf numFmtId="0" fontId="4" fillId="2" borderId="3" xfId="0" applyFont="1" applyFill="1" applyBorder="1"/>
    <xf numFmtId="2" fontId="1" fillId="0" borderId="2" xfId="0" applyNumberFormat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2" fillId="3" borderId="4" xfId="0" applyFont="1" applyFill="1" applyBorder="1"/>
    <xf numFmtId="2" fontId="2" fillId="3" borderId="5" xfId="0" applyNumberFormat="1" applyFont="1" applyFill="1" applyBorder="1"/>
    <xf numFmtId="2" fontId="2" fillId="3" borderId="6" xfId="0" applyNumberFormat="1" applyFont="1" applyFill="1" applyBorder="1"/>
    <xf numFmtId="0" fontId="5" fillId="0" borderId="0" xfId="0" applyFont="1"/>
    <xf numFmtId="0" fontId="3" fillId="2" borderId="2" xfId="0" applyFont="1" applyFill="1" applyBorder="1"/>
    <xf numFmtId="164" fontId="2" fillId="0" borderId="1" xfId="0" applyNumberFormat="1" applyFont="1" applyBorder="1"/>
    <xf numFmtId="164" fontId="2" fillId="0" borderId="0" xfId="0" applyNumberFormat="1" applyFont="1"/>
  </cellXfs>
  <cellStyles count="1">
    <cellStyle name="Normal" xfId="0" builtinId="0"/>
  </cellStyles>
  <dxfs count="135"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ont>
        <b/>
      </font>
      <border diagonalUp="0" diagonalDown="0">
        <left style="thin">
          <color theme="7" tint="0.39994506668294322"/>
        </left>
        <right/>
        <top/>
        <bottom/>
        <vertical style="thin">
          <color theme="7" tint="0.39994506668294322"/>
        </vertical>
        <horizontal/>
      </border>
    </dxf>
    <dxf>
      <font>
        <b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b/>
      </font>
      <border diagonalUp="0" diagonalDown="0">
        <left/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border diagonalUp="0" diagonalDown="0">
        <left style="thick">
          <color theme="7" tint="0.39994506668294322"/>
        </left>
        <right style="thick">
          <color theme="7" tint="0.39994506668294322"/>
        </right>
        <top style="thick">
          <color theme="7" tint="0.39994506668294322"/>
        </top>
        <bottom style="thick">
          <color theme="7" tint="0.39994506668294322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7" tint="0.39997558519241921"/>
        </patternFill>
      </fill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2" formatCode="0.00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2" formatCode="0.00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2" formatCode="0.00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2" formatCode="0.00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/>
        <right style="thin">
          <color theme="7" tint="0.39994506668294322"/>
        </right>
        <top/>
        <bottom/>
      </border>
    </dxf>
    <dxf>
      <border diagonalUp="0" diagonalDown="0">
        <left style="thick">
          <color theme="7" tint="0.39994506668294322"/>
        </left>
        <right style="thick">
          <color theme="7" tint="0.39994506668294322"/>
        </right>
        <top style="thick">
          <color theme="7" tint="0.39994506668294322"/>
        </top>
        <bottom style="thick">
          <color theme="7" tint="0.39994506668294322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7" tint="0.39997558519241921"/>
        </patternFill>
      </fill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0.0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0.0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0.0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theme="7" tint="0.39994506668294322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/>
        <right style="thin">
          <color theme="7" tint="0.3999450666829432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border diagonalUp="0" diagonalDown="0">
        <left/>
        <right style="thin">
          <color theme="7" tint="0.3999450666829432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/>
        <right style="thin">
          <color theme="7" tint="0.399945066682943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/>
        <right style="thin">
          <color theme="7" tint="0.39994506668294322"/>
        </right>
        <top/>
        <bottom/>
      </border>
    </dxf>
    <dxf>
      <border diagonalUp="0" diagonalDown="0">
        <left style="thick">
          <color theme="7" tint="0.39994506668294322"/>
        </left>
        <right style="thick">
          <color theme="7" tint="0.39994506668294322"/>
        </right>
        <top style="thick">
          <color theme="7" tint="0.39994506668294322"/>
        </top>
        <bottom style="thick">
          <color theme="7" tint="0.39994506668294322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7" tint="0.39997558519241921"/>
        </patternFill>
      </fill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784412</xdr:colOff>
      <xdr:row>2</xdr:row>
      <xdr:rowOff>56030</xdr:rowOff>
    </xdr:from>
    <xdr:to>
      <xdr:col>4</xdr:col>
      <xdr:colOff>916316</xdr:colOff>
      <xdr:row>7</xdr:row>
      <xdr:rowOff>136333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4B875B-546A-49CA-AC31-9737DE635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012" y="452270"/>
          <a:ext cx="2875104" cy="10709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68be7e8a2431640/Desktop/Templates/Templates/Dropout%20for%20sheep%20genetics%2021%20Update.xlsx" TargetMode="External"/><Relationship Id="rId1" Type="http://schemas.openxmlformats.org/officeDocument/2006/relationships/externalLinkPath" Target="/268be7e8a2431640/Desktop/Templates/Templates/Dropout%20for%20sheep%20genetics%2021%20Upda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68be7e8a2431640/Desktop/Templates/Clients/MerinoIndexDevelopment(SGDROPOUT).xlsm" TargetMode="External"/><Relationship Id="rId1" Type="http://schemas.openxmlformats.org/officeDocument/2006/relationships/externalLinkPath" Target="/268be7e8a2431640/Desktop/Templates/Clients/MerinoIndexDevelopment(SGDROPOUT).xlsm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7be94426db3695aa/Desktop/Next%20Gen%20Agri/Clients/Mumblebone/SG%20Download%20Index%20Tool/Mumblebone%2012.08.2026%20Merino%20SG%20download%20Index%20Tool%20with%20HFAT%20%20(23).xlsm" TargetMode="External"/><Relationship Id="rId2" Type="http://schemas.openxmlformats.org/officeDocument/2006/relationships/externalLinkPath" Target="https://d.docs.live.net/7be94426db3695aa/Desktop/Next%20Gen%20Agri/Clients/Mumblebone/SG%20Download%20Index%20Tool/Mumblebone%2012.08.2026%20Merino%20SG%20download%20Index%20Tool%20with%20HFAT%20%20(23).xlsm" TargetMode="External"/><Relationship Id="rId1" Type="http://schemas.openxmlformats.org/officeDocument/2006/relationships/externalLinkPath" Target="/7be94426db3695aa/Desktop/Next%20Gen%20Agri/Clients/Mumblebone/SG%20Download%20Index%20Tool/Mumblebone%2012.08.2026%20Merino%20SG%20download%20Index%20Tool%20with%20HFAT%20%20(2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rinos"/>
      <sheetName val="Moojepin"/>
      <sheetName val="Moojepin 21 Sale (All data)"/>
      <sheetName val="Moojepin 21 Sale sort"/>
      <sheetName val="Leachim"/>
      <sheetName val="Karbullah"/>
      <sheetName val="Aloeburn 2020 keepers"/>
      <sheetName val="Aloeburn Sale"/>
      <sheetName val="Aloeburn 2020 drop"/>
      <sheetName val="Aloeburn"/>
      <sheetName val="Mumblebone"/>
      <sheetName val="Mumblebone 21 Sires"/>
      <sheetName val="Mumblebone 21 Sale Fiddle"/>
      <sheetName val="Mumblebone 21 Sale (all data)"/>
      <sheetName val="Wallaloo 21 Sale (All data)"/>
      <sheetName val="Wallaloo 21 Sale Fiddle"/>
      <sheetName val="Curlew 21 Sale (All data) "/>
      <sheetName val="Kerin Poll Sale Catalogue"/>
      <sheetName val="Kerin Poll Sires"/>
      <sheetName val="Kerin Poll (sale all data)"/>
      <sheetName val="Kerin Poll (all data) 2020 drop"/>
      <sheetName val="vlookup template"/>
      <sheetName val="16003 sons"/>
      <sheetName val="160010"/>
      <sheetName val="Glenwood Sale"/>
      <sheetName val="Dutton Rams"/>
      <sheetName val="Moojepin redo"/>
      <sheetName val="MSS"/>
      <sheetName val="MSS Fiddle"/>
      <sheetName val="Willera 2020 Drop"/>
      <sheetName val="Anderson Catalogue"/>
      <sheetName val="21mumblebone drop"/>
      <sheetName val="Dropout for sheep genetics 21 U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1"/>
      <sheetName val="Index2"/>
      <sheetName val="Ewes"/>
      <sheetName val="Rams"/>
      <sheetName val="Lookup ewe drop"/>
      <sheetName val="Lookup ram drop"/>
      <sheetName val="SG DROPOUT"/>
      <sheetName val="MerinoIndexDevelopment(SGDROPOU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Index Checker"/>
      <sheetName val="Index1"/>
      <sheetName val="Ewes"/>
      <sheetName val="Rams"/>
      <sheetName val="Lookup ewe drop"/>
      <sheetName val="Lookup ram drop"/>
      <sheetName val="SG DROPOUT"/>
      <sheetName val="Percentiles Dropin"/>
      <sheetName val="Mumblebone 12.08"/>
    </sheetNames>
    <sheetDataSet>
      <sheetData sheetId="0" refreshError="1"/>
      <sheetData sheetId="1" refreshError="1"/>
      <sheetData sheetId="2">
        <row r="4">
          <cell r="B4" t="str">
            <v>WWT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C8B35B-8E70-4D57-8742-45712A2BB906}" name="Table810221533345161520" displayName="Table810221533345161520" ref="B17:BD357" totalsRowShown="0" headerRowDxfId="134" dataDxfId="133" tableBorderDxfId="132">
  <autoFilter ref="B17:BD357" xr:uid="{1CB877A2-D4CD-4353-90FE-D21EE0DAABD4}">
    <filterColumn colId="33">
      <customFilters>
        <customFilter operator="greaterThanOrEqual" val="0.24"/>
      </customFilters>
    </filterColumn>
  </autoFilter>
  <sortState xmlns:xlrd2="http://schemas.microsoft.com/office/spreadsheetml/2017/richdata2" ref="B18:BD357">
    <sortCondition ref="B17:B357"/>
  </sortState>
  <tableColumns count="55">
    <tableColumn id="1" xr3:uid="{7A0B3718-E86C-4A49-AFFB-DB9BB66023A3}" name="Lot" dataDxfId="131"/>
    <tableColumn id="28" xr3:uid="{FA3086C6-4A28-4FD8-8C4F-8099E1CC7E6A}" name="Mgmt No" dataDxfId="130"/>
    <tableColumn id="22" xr3:uid="{4A1B27BC-614C-4513-B974-4AF83739E523}" name="VID" dataDxfId="129"/>
    <tableColumn id="30" xr3:uid="{97079C98-51AC-44A7-8F11-6035E74B3F5A}" name="Sire VID" dataDxfId="128"/>
    <tableColumn id="12" xr3:uid="{8A172079-8BAF-4CCB-8108-463ADD5B8B10}" name="Sire" dataDxfId="127"/>
    <tableColumn id="32" xr3:uid="{AF1A789F-57D3-4109-AE8B-977C2336BCE8}" name="Sire Sire" dataDxfId="126"/>
    <tableColumn id="34" xr3:uid="{36862315-D7EA-4F9C-AA6A-6159695C081E}" name="Dam VID" dataDxfId="125"/>
    <tableColumn id="10" xr3:uid="{4686915A-46F8-4417-A25A-ADF28047A210}" name="Dam" dataDxfId="124"/>
    <tableColumn id="36" xr3:uid="{515DD0A1-A975-4684-877E-4599FB794067}" name="Dam Sire" dataDxfId="123"/>
    <tableColumn id="8" xr3:uid="{2EF3E365-CBE8-41F5-BBC5-07A7D9A3D99D}" name="BT" dataDxfId="122"/>
    <tableColumn id="6" xr3:uid="{CCADA8C7-46EC-44DF-85EF-963E207A559F}" name="RT" dataDxfId="121"/>
    <tableColumn id="2" xr3:uid="{32327E51-67B5-4DD0-824F-AC370934AC78}" name="Poll" dataDxfId="120"/>
    <tableColumn id="54" xr3:uid="{C68014B8-DEBE-493B-A858-CC592F049AB0}" name="WWT" dataDxfId="119"/>
    <tableColumn id="5" xr3:uid="{97BED81C-B395-4231-BE1F-FF08F719924A}" name="PWT" dataDxfId="118"/>
    <tableColumn id="7" xr3:uid="{B9BA7BE6-97D1-4F04-911E-10E2C4BAA201}" name="YWT" dataDxfId="117"/>
    <tableColumn id="9" xr3:uid="{FD575880-2E16-4A8A-A84D-445A96270442}" name="AWT" dataDxfId="116"/>
    <tableColumn id="11" xr3:uid="{0F4480F1-0637-4739-9558-07AEA8BB9430}" name="HFAT" dataDxfId="115"/>
    <tableColumn id="13" xr3:uid="{021B3188-4072-4A05-8EBE-A1A3AA7B219B}" name="YFAT" dataDxfId="114"/>
    <tableColumn id="15" xr3:uid="{1CB5C08F-3A3D-43F8-96AE-36C5504DC973}" name="HEMD" dataDxfId="113"/>
    <tableColumn id="17" xr3:uid="{3A4CE09E-294B-4BA0-B174-CB39217B0724}" name="YEMD" dataDxfId="112"/>
    <tableColumn id="19" xr3:uid="{43A7DA95-1685-4481-99E0-F029837BD145}" name="YCFW" dataDxfId="111"/>
    <tableColumn id="68" xr3:uid="{CE62C56A-2006-4A55-8B93-748BCF64C8A1}" name="ACFW" dataDxfId="110"/>
    <tableColumn id="21" xr3:uid="{D0617F4E-9C61-4489-8718-91763419E7EA}" name="YFD" dataDxfId="109"/>
    <tableColumn id="82" xr3:uid="{F12B9565-1389-4B6F-BA5A-932B36A0D6E9}" name="AFD" dataDxfId="108"/>
    <tableColumn id="23" xr3:uid="{C5E3620B-2BF9-4FC2-BD50-F084B74280F3}" name="YDCV" dataDxfId="107"/>
    <tableColumn id="80" xr3:uid="{EF10324F-A845-45E8-AB35-278E100CD406}" name="YCUR" dataDxfId="106"/>
    <tableColumn id="25" xr3:uid="{4E633EC4-9060-4B0E-BBC5-B3DE9C233185}" name="YSL" dataDxfId="105"/>
    <tableColumn id="27" xr3:uid="{6952B288-3E94-4D45-A50A-7518A3C6EBA0}" name="YSS" dataDxfId="104"/>
    <tableColumn id="29" xr3:uid="{4024D30E-AEE8-4402-96B8-177C8AACD07F}" name="YWEC" dataDxfId="103"/>
    <tableColumn id="31" xr3:uid="{D89A9E57-EF56-45DB-BC7E-4A9C029AF063}" name="EBWR" dataDxfId="102"/>
    <tableColumn id="33" xr3:uid="{E7D57894-AC84-4322-8E8B-DFE560D96FEF}" name="EBCOV" dataDxfId="101"/>
    <tableColumn id="35" xr3:uid="{104EF8F1-B3A6-47D9-A4DE-B98BD4695CC0}" name="LDAG" dataDxfId="100"/>
    <tableColumn id="56" xr3:uid="{5B0DA66A-A418-4F8F-881F-26A54FC50B23}" name="MBS" dataDxfId="99"/>
    <tableColumn id="37" xr3:uid="{CE4393EC-FA1A-4688-97D7-0D7D89C2A4CA}" name="WR" dataDxfId="98"/>
    <tableColumn id="64" xr3:uid="{877A0011-52B2-4D4D-A88C-F141A5F297F5}" name="YCON" dataDxfId="97"/>
    <tableColumn id="63" xr3:uid="{44D43827-1DAA-4E43-952C-205901D309E7}" name="Con" dataDxfId="96"/>
    <tableColumn id="66" xr3:uid="{33FC4A69-DB9D-464E-A490-1B61C0C63A5F}" name="YLS" dataDxfId="95"/>
    <tableColumn id="61" xr3:uid="{E0ED9C42-B38D-4850-918E-A1B48780C0FF}" name="LS" dataDxfId="94"/>
    <tableColumn id="70" xr3:uid="{EF84A457-695D-40E9-A1D1-E9D7F5DBFFF6}" name="ERA" dataDxfId="93"/>
    <tableColumn id="39" xr3:uid="{1579E0E4-345B-4CBC-BA7A-444931AAB71B}" name="MWWT" dataDxfId="92"/>
    <tableColumn id="41" xr3:uid="{1655474A-A530-4241-8023-B2ABE001FC18}" name="IMF" dataDxfId="91"/>
    <tableColumn id="43" xr3:uid="{688034C5-78DC-40E1-8C86-902F0E9E0405}" name="SHEAR" dataDxfId="90"/>
    <tableColumn id="59" xr3:uid="{6FD839A1-46BF-43AD-8550-634BDDCFE561}" name="FR" dataDxfId="89"/>
    <tableColumn id="73" xr3:uid="{021C1FC8-3E24-4458-AF64-8C8746BA55EF}" name="LFROT" dataDxfId="88"/>
    <tableColumn id="16" xr3:uid="{F0278ECA-510F-49F2-B092-9F2812C05388}" name="LCOL" dataDxfId="87"/>
    <tableColumn id="14" xr3:uid="{85D7DB86-330C-4E97-92BC-F714E088100B}" name="LCHAR" dataDxfId="86"/>
    <tableColumn id="3" xr3:uid="{5B21E93A-E9DB-4880-A392-C352533B7EDA}" name="CS" dataDxfId="85"/>
    <tableColumn id="18" xr3:uid="{E811F95D-CCF9-4A7C-83EF-CD61171D5BE7}" name="SM" dataDxfId="84"/>
    <tableColumn id="75" xr3:uid="{7F61BFED-203D-4991-8FF3-91CC6E4AB342}" name="Mum Index" dataDxfId="83"/>
    <tableColumn id="24" xr3:uid="{25ED8C4F-E19B-41BC-8F6E-050C6F8F9AEA}" name="Carc Index" dataDxfId="82"/>
    <tableColumn id="26" xr3:uid="{B52DD56A-713E-4965-A1CD-718E095B022B}" name="Wool Index" dataDxfId="81"/>
    <tableColumn id="38" xr3:uid="{77A35755-EE27-433F-B947-A3EA739D62A5}" name="Micron" dataDxfId="80"/>
    <tableColumn id="40" xr3:uid="{2B91E79B-8E46-44EC-A7B9-94A3383E5594}" name="SD" dataDxfId="79"/>
    <tableColumn id="42" xr3:uid="{1A9434D7-655D-4E1D-8459-1DE3F3561757}" name="CV" dataDxfId="78"/>
    <tableColumn id="44" xr3:uid="{4D0161FF-17E4-4C72-BD73-0F984A5B3679}" name="CF" dataDxfId="7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E49BBC9-AEE6-4CE3-A673-F1EEC6E14EAA}" name="Table23" displayName="Table23" ref="M2:AZ13" totalsRowShown="0" headerRowDxfId="76" dataDxfId="75" tableBorderDxfId="74">
  <autoFilter ref="M2:AZ13" xr:uid="{00F427EB-10A0-4127-AC1B-CFA5910754CD}"/>
  <tableColumns count="40">
    <tableColumn id="1" xr3:uid="{79E5C5A2-6DE2-4029-986D-5F986B3E8807}" name="Percentile" dataDxfId="73"/>
    <tableColumn id="2" xr3:uid="{0862511F-7BE0-49FF-A760-B975D9552925}" name="WWT" dataDxfId="72"/>
    <tableColumn id="3" xr3:uid="{8A790C96-27E2-4287-9B12-F169C0C85243}" name="PWT" dataDxfId="71"/>
    <tableColumn id="4" xr3:uid="{A3B32D1E-CF37-4D44-A1AC-A8FF6F05D971}" name="YWT" dataDxfId="70"/>
    <tableColumn id="5" xr3:uid="{DA2B24C1-43D8-42F5-ACD7-4F8E5B4C794B}" name="AWT" dataDxfId="69"/>
    <tableColumn id="6" xr3:uid="{23C50F88-1BC7-4606-9C3B-96677B0DC91C}" name="HFAT" dataDxfId="68"/>
    <tableColumn id="7" xr3:uid="{62F5182B-D23E-4E7D-B8E5-BE5653F1918D}" name="YFAT" dataDxfId="67"/>
    <tableColumn id="8" xr3:uid="{DDD38B50-4E03-48C2-920B-823D485098A3}" name="HEMD" dataDxfId="66"/>
    <tableColumn id="9" xr3:uid="{65FF11F0-6AA6-4D3C-A06D-8990FC937025}" name="YEMD" dataDxfId="65"/>
    <tableColumn id="10" xr3:uid="{C53140C9-DF79-418F-B3DC-303AD96785A6}" name="YCFW" dataDxfId="64"/>
    <tableColumn id="11" xr3:uid="{84924564-8CA6-4602-9E01-9E25BF7B9718}" name="ACFW" dataDxfId="63"/>
    <tableColumn id="12" xr3:uid="{153DB61D-5A32-4E0D-A2B8-FA805893E6BC}" name="YFD" dataDxfId="62"/>
    <tableColumn id="13" xr3:uid="{B31309C4-FC6B-4AD9-B5CE-021D43818F1E}" name="AFD" dataDxfId="61"/>
    <tableColumn id="14" xr3:uid="{AD5AC8DC-C965-4F08-AC5C-93754954DC67}" name="YDCV" dataDxfId="60"/>
    <tableColumn id="15" xr3:uid="{8EFD8B50-3EC6-4756-840A-541852588EC6}" name="YCURV" dataDxfId="59"/>
    <tableColumn id="16" xr3:uid="{C313BA33-BFB3-406C-9C65-EC3783B93215}" name="YSL" dataDxfId="58"/>
    <tableColumn id="17" xr3:uid="{C7E14AF5-5199-47EF-932E-38BFACAEC55D}" name="YSS" dataDxfId="57"/>
    <tableColumn id="18" xr3:uid="{5D38E597-6E87-455B-BC0D-05EEC5CD6D3D}" name="YWEC" dataDxfId="56"/>
    <tableColumn id="19" xr3:uid="{7A603748-C259-43F8-A6B1-588A5543406F}" name="EBWR" dataDxfId="55"/>
    <tableColumn id="20" xr3:uid="{1A0EBCA3-ED1B-4B51-9227-026A56AB3305}" name="EBCOV" dataDxfId="54"/>
    <tableColumn id="21" xr3:uid="{F7B205F3-8CA9-448A-8272-B187C981F2B0}" name="LDAG" dataDxfId="53"/>
    <tableColumn id="22" xr3:uid="{5A4EF6C9-BAA6-4624-9B6F-8785DC8426D0}" name="MBS" dataDxfId="52"/>
    <tableColumn id="23" xr3:uid="{08E4A01A-D728-4D4F-95A2-952666679008}" name="WR" dataDxfId="51"/>
    <tableColumn id="24" xr3:uid="{3FEFAE7F-F133-43BD-AA2D-FD99D68D6558}" name="YCON" dataDxfId="50"/>
    <tableColumn id="25" xr3:uid="{0D756CA6-97DF-4E6F-B8AD-65476E48A7F1}" name="Con" dataDxfId="49"/>
    <tableColumn id="26" xr3:uid="{F8943BEA-9C08-41AD-9160-5BE319C75670}" name="YLS" dataDxfId="48"/>
    <tableColumn id="27" xr3:uid="{9408C6A4-D8FD-4856-97E1-02882D99B042}" name="LS" dataDxfId="47"/>
    <tableColumn id="28" xr3:uid="{E0C77334-F49F-44C7-B0B4-009718F0E722}" name="ERA" dataDxfId="46"/>
    <tableColumn id="29" xr3:uid="{A70B7D8E-A757-4F05-841C-479A17CFAEB4}" name="MWWT" dataDxfId="45"/>
    <tableColumn id="30" xr3:uid="{93346A4A-5FB5-4F69-91D3-325AFB8CD21C}" name="IMF" dataDxfId="44"/>
    <tableColumn id="31" xr3:uid="{804469B6-2DE0-4A3C-BC30-CFE672110B7B}" name="SHRF5" dataDxfId="43"/>
    <tableColumn id="32" xr3:uid="{367BD4C3-F47C-4C7D-8D95-6CCE2BC44EE8}" name="FR" dataDxfId="42"/>
    <tableColumn id="33" xr3:uid="{EDBB2663-D729-41EB-835B-F89F97F148CF}" name="LFROT" dataDxfId="41"/>
    <tableColumn id="34" xr3:uid="{48FD2FCA-46D0-4F05-A775-7C654E9B9551}" name="LCOL" dataDxfId="40"/>
    <tableColumn id="35" xr3:uid="{112C9388-A3CC-4D75-8390-2FB6C78B9D7E}" name="LCHAR" dataDxfId="39"/>
    <tableColumn id="36" xr3:uid="{F501AD56-0DDC-4CBF-A21A-9F20B9092767}" name="CS" dataDxfId="38"/>
    <tableColumn id="37" xr3:uid="{90C425A7-F21D-4D09-B89C-4641450D14BE}" name="SM" dataDxfId="37"/>
    <tableColumn id="38" xr3:uid="{CC0C63CE-46CE-42E4-87E1-208CEE9D3260}" name="Mum Index" dataDxfId="36"/>
    <tableColumn id="39" xr3:uid="{1991FE03-C919-49D1-A3B0-770106D095EB}" name="Carc Index" dataDxfId="35"/>
    <tableColumn id="40" xr3:uid="{17F7BA21-C58F-4EE6-B547-051E43409474}" name="Wool Index" dataDxfId="34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A01D8A5-C6BC-4EE9-B9C9-D0A63904FD09}" name="Table26" displayName="Table26" ref="BF9:BH45" totalsRowShown="0" headerRowDxfId="33" dataDxfId="32" tableBorderDxfId="31">
  <autoFilter ref="BF9:BH45" xr:uid="{4CD75B2E-DB4A-46C9-8996-83B94ABA356E}"/>
  <tableColumns count="3">
    <tableColumn id="1" xr3:uid="{754F0BAB-E66D-46C1-984E-55633611FD23}" name="Trait" dataDxfId="30"/>
    <tableColumn id="2" xr3:uid="{4A38E964-27D1-4803-A48D-3972224BC6E3}" name="Meaning" dataDxfId="29"/>
    <tableColumn id="3" xr3:uid="{28C58B52-5EBE-4865-A656-3B4788A274B0}" name="Units" dataDxfId="28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9787-7C5A-4BF0-B466-C9F1CD732A63}">
  <sheetPr codeName="Sheet10"/>
  <dimension ref="A2:BH357"/>
  <sheetViews>
    <sheetView tabSelected="1" zoomScaleNormal="100" workbookViewId="0">
      <pane xSplit="3" ySplit="17" topLeftCell="D18" activePane="bottomRight" state="frozen"/>
      <selection pane="topRight" activeCell="D1" sqref="D1"/>
      <selection pane="bottomLeft" activeCell="A18" sqref="A18"/>
      <selection pane="bottomRight" activeCell="B14" sqref="B14"/>
    </sheetView>
  </sheetViews>
  <sheetFormatPr defaultColWidth="8.88671875" defaultRowHeight="15.6" x14ac:dyDescent="0.3"/>
  <cols>
    <col min="1" max="1" width="8.88671875" style="1"/>
    <col min="2" max="2" width="20" style="1" customWidth="1"/>
    <col min="3" max="3" width="20" style="1" hidden="1" customWidth="1"/>
    <col min="4" max="5" width="20" style="1" customWidth="1"/>
    <col min="6" max="6" width="20" style="1" hidden="1" customWidth="1"/>
    <col min="7" max="8" width="20" style="1" customWidth="1"/>
    <col min="9" max="9" width="20" style="1" hidden="1" customWidth="1"/>
    <col min="10" max="10" width="20" style="1" customWidth="1"/>
    <col min="11" max="12" width="8.33203125" style="1" customWidth="1"/>
    <col min="13" max="13" width="13.109375" style="1" bestFit="1" customWidth="1"/>
    <col min="14" max="14" width="0" style="1" hidden="1" customWidth="1"/>
    <col min="15" max="17" width="8.88671875" style="1"/>
    <col min="18" max="18" width="0" style="1" hidden="1" customWidth="1"/>
    <col min="19" max="19" width="8.88671875" style="1"/>
    <col min="20" max="20" width="0" style="1" hidden="1" customWidth="1"/>
    <col min="21" max="26" width="8.88671875" style="1"/>
    <col min="27" max="27" width="0" style="1" hidden="1" customWidth="1"/>
    <col min="28" max="28" width="8.88671875" style="1"/>
    <col min="29" max="29" width="0" style="1" hidden="1" customWidth="1"/>
    <col min="30" max="33" width="8.88671875" style="1"/>
    <col min="34" max="34" width="0" style="1" hidden="1" customWidth="1"/>
    <col min="35" max="37" width="8.88671875" style="1"/>
    <col min="38" max="38" width="0" style="1" hidden="1" customWidth="1"/>
    <col min="39" max="40" width="8.88671875" style="1"/>
    <col min="41" max="41" width="9.5546875" style="1" customWidth="1"/>
    <col min="42" max="42" width="8.88671875" style="1"/>
    <col min="43" max="44" width="0" style="1" hidden="1" customWidth="1"/>
    <col min="45" max="46" width="8.88671875" style="1"/>
    <col min="47" max="47" width="0" style="1" hidden="1" customWidth="1"/>
    <col min="48" max="49" width="10.33203125" style="1" customWidth="1"/>
    <col min="50" max="50" width="14.44140625" style="1" bestFit="1" customWidth="1"/>
    <col min="51" max="51" width="13.5546875" style="1" bestFit="1" customWidth="1"/>
    <col min="52" max="52" width="14.6640625" style="1" bestFit="1" customWidth="1"/>
    <col min="53" max="56" width="14.6640625" style="1" customWidth="1"/>
    <col min="57" max="58" width="8.88671875" style="1"/>
    <col min="59" max="59" width="40.88671875" style="1" customWidth="1"/>
    <col min="60" max="16384" width="8.88671875" style="1"/>
  </cols>
  <sheetData>
    <row r="2" spans="1:60" x14ac:dyDescent="0.3">
      <c r="M2" s="2" t="s">
        <v>0</v>
      </c>
      <c r="N2" s="2" t="s">
        <v>1</v>
      </c>
      <c r="O2" s="2" t="s">
        <v>2</v>
      </c>
      <c r="P2" s="2" t="s">
        <v>3</v>
      </c>
      <c r="Q2" s="2" t="s">
        <v>4</v>
      </c>
      <c r="R2" s="2" t="s">
        <v>5</v>
      </c>
      <c r="S2" s="2" t="s">
        <v>6</v>
      </c>
      <c r="T2" s="2" t="s">
        <v>7</v>
      </c>
      <c r="U2" s="2" t="s">
        <v>8</v>
      </c>
      <c r="V2" s="2" t="s">
        <v>9</v>
      </c>
      <c r="W2" s="2" t="s">
        <v>10</v>
      </c>
      <c r="X2" s="2" t="s">
        <v>11</v>
      </c>
      <c r="Y2" s="2" t="s">
        <v>12</v>
      </c>
      <c r="Z2" s="2" t="s">
        <v>13</v>
      </c>
      <c r="AA2" s="2" t="s">
        <v>14</v>
      </c>
      <c r="AB2" s="2" t="s">
        <v>15</v>
      </c>
      <c r="AC2" s="2" t="s">
        <v>16</v>
      </c>
      <c r="AD2" s="2" t="s">
        <v>17</v>
      </c>
      <c r="AE2" s="2" t="s">
        <v>18</v>
      </c>
      <c r="AF2" s="2" t="s">
        <v>19</v>
      </c>
      <c r="AG2" s="2" t="s">
        <v>20</v>
      </c>
      <c r="AH2" s="2" t="s">
        <v>21</v>
      </c>
      <c r="AI2" s="2" t="s">
        <v>22</v>
      </c>
      <c r="AJ2" s="2" t="s">
        <v>23</v>
      </c>
      <c r="AK2" s="2" t="s">
        <v>24</v>
      </c>
      <c r="AL2" s="2" t="s">
        <v>25</v>
      </c>
      <c r="AM2" s="2" t="s">
        <v>26</v>
      </c>
      <c r="AN2" s="2" t="s">
        <v>27</v>
      </c>
      <c r="AO2" s="2" t="s">
        <v>28</v>
      </c>
      <c r="AP2" s="2" t="s">
        <v>29</v>
      </c>
      <c r="AQ2" s="2" t="s">
        <v>30</v>
      </c>
      <c r="AR2" s="2" t="s">
        <v>31</v>
      </c>
      <c r="AS2" s="2" t="s">
        <v>32</v>
      </c>
      <c r="AT2" s="2" t="s">
        <v>33</v>
      </c>
      <c r="AU2" s="2" t="s">
        <v>34</v>
      </c>
      <c r="AV2" s="2" t="s">
        <v>35</v>
      </c>
      <c r="AW2" s="2" t="s">
        <v>36</v>
      </c>
      <c r="AX2" s="2" t="s">
        <v>814</v>
      </c>
      <c r="AY2" s="2" t="s">
        <v>815</v>
      </c>
      <c r="AZ2" s="2" t="s">
        <v>816</v>
      </c>
    </row>
    <row r="3" spans="1:60" x14ac:dyDescent="0.3">
      <c r="M3" s="3" t="s">
        <v>38</v>
      </c>
      <c r="N3" s="4">
        <v>8.57</v>
      </c>
      <c r="O3" s="5">
        <v>12.87</v>
      </c>
      <c r="P3" s="5">
        <v>15.76</v>
      </c>
      <c r="Q3" s="5">
        <v>13.8</v>
      </c>
      <c r="R3" s="5">
        <v>3.3</v>
      </c>
      <c r="S3" s="5">
        <v>2.66</v>
      </c>
      <c r="T3" s="5">
        <v>3.39</v>
      </c>
      <c r="U3" s="5">
        <v>3.79</v>
      </c>
      <c r="V3" s="5">
        <v>42.52</v>
      </c>
      <c r="W3" s="5">
        <v>37.380000000000003</v>
      </c>
      <c r="X3" s="5">
        <v>-3.61</v>
      </c>
      <c r="Y3" s="5">
        <v>-3.87</v>
      </c>
      <c r="Z3" s="5">
        <v>-3.29</v>
      </c>
      <c r="AA3" s="5">
        <v>11.16</v>
      </c>
      <c r="AB3" s="5">
        <v>25.75</v>
      </c>
      <c r="AC3" s="5">
        <v>8.83</v>
      </c>
      <c r="AD3" s="5">
        <v>-74.14</v>
      </c>
      <c r="AE3" s="5">
        <v>-1.42</v>
      </c>
      <c r="AF3" s="5">
        <v>-1.01</v>
      </c>
      <c r="AG3" s="5">
        <v>-0.88</v>
      </c>
      <c r="AH3" s="5">
        <v>-0.53</v>
      </c>
      <c r="AI3" s="5">
        <v>0.42</v>
      </c>
      <c r="AJ3" s="5">
        <v>0.42</v>
      </c>
      <c r="AK3" s="5">
        <v>0.12</v>
      </c>
      <c r="AL3" s="5">
        <v>0.13</v>
      </c>
      <c r="AM3" s="5">
        <v>0.32</v>
      </c>
      <c r="AN3" s="5">
        <v>0.1</v>
      </c>
      <c r="AO3" s="5">
        <v>2.1800000000000002</v>
      </c>
      <c r="AP3" s="5">
        <v>1.01</v>
      </c>
      <c r="AQ3" s="5">
        <v>-3.87</v>
      </c>
      <c r="AR3" s="5">
        <v>-0.89</v>
      </c>
      <c r="AS3" s="5">
        <v>-0.74</v>
      </c>
      <c r="AT3" s="5">
        <v>-1.45</v>
      </c>
      <c r="AU3" s="5">
        <v>-1.1200000000000001</v>
      </c>
      <c r="AV3" s="5">
        <v>0.57999999999999996</v>
      </c>
      <c r="AW3" s="5">
        <v>170.78</v>
      </c>
      <c r="AX3" s="4">
        <v>256.69128000000001</v>
      </c>
      <c r="AY3" s="4">
        <v>244.02901499999894</v>
      </c>
      <c r="AZ3" s="4">
        <v>253.72136999999998</v>
      </c>
    </row>
    <row r="4" spans="1:60" x14ac:dyDescent="0.3">
      <c r="M4" s="3" t="s">
        <v>39</v>
      </c>
      <c r="N4" s="4">
        <v>7.36</v>
      </c>
      <c r="O4" s="5">
        <v>10.98</v>
      </c>
      <c r="P4" s="5">
        <v>13.51</v>
      </c>
      <c r="Q4" s="5">
        <v>11.74</v>
      </c>
      <c r="R4" s="5">
        <v>2.59</v>
      </c>
      <c r="S4" s="5">
        <v>2.08</v>
      </c>
      <c r="T4" s="5">
        <v>2.76</v>
      </c>
      <c r="U4" s="5">
        <v>3.12</v>
      </c>
      <c r="V4" s="5">
        <v>36.06</v>
      </c>
      <c r="W4" s="5">
        <v>30.93</v>
      </c>
      <c r="X4" s="5">
        <v>-2.81</v>
      </c>
      <c r="Y4" s="5">
        <v>-2.95</v>
      </c>
      <c r="Z4" s="5">
        <v>-2.61</v>
      </c>
      <c r="AA4" s="5">
        <v>4.0999999999999996</v>
      </c>
      <c r="AB4" s="5">
        <v>21.75</v>
      </c>
      <c r="AC4" s="5">
        <v>6.52</v>
      </c>
      <c r="AD4" s="5">
        <v>-61.96</v>
      </c>
      <c r="AE4" s="5">
        <v>-1.19</v>
      </c>
      <c r="AF4" s="5">
        <v>-0.77</v>
      </c>
      <c r="AG4" s="5">
        <v>-0.68</v>
      </c>
      <c r="AH4" s="5">
        <v>-0.45</v>
      </c>
      <c r="AI4" s="5">
        <v>0.35</v>
      </c>
      <c r="AJ4" s="5">
        <v>0.33</v>
      </c>
      <c r="AK4" s="5">
        <v>0.1</v>
      </c>
      <c r="AL4" s="5">
        <v>0.1</v>
      </c>
      <c r="AM4" s="5">
        <v>0.25</v>
      </c>
      <c r="AN4" s="5">
        <v>0.09</v>
      </c>
      <c r="AO4" s="5">
        <v>1.51</v>
      </c>
      <c r="AP4" s="5">
        <v>0.59</v>
      </c>
      <c r="AQ4" s="5">
        <v>-2.2400000000000002</v>
      </c>
      <c r="AR4" s="5">
        <v>-0.75</v>
      </c>
      <c r="AS4" s="5">
        <v>-0.56999999999999995</v>
      </c>
      <c r="AT4" s="5">
        <v>-1.07</v>
      </c>
      <c r="AU4" s="5">
        <v>-0.92</v>
      </c>
      <c r="AV4" s="5">
        <v>0.48</v>
      </c>
      <c r="AW4" s="5">
        <v>164.19</v>
      </c>
      <c r="AX4" s="4">
        <v>247.137</v>
      </c>
      <c r="AY4" s="4">
        <v>233.88757499999994</v>
      </c>
      <c r="AZ4" s="4">
        <v>245.40457499999897</v>
      </c>
    </row>
    <row r="5" spans="1:60" x14ac:dyDescent="0.3">
      <c r="M5" s="3" t="s">
        <v>40</v>
      </c>
      <c r="N5" s="4">
        <v>6.71</v>
      </c>
      <c r="O5" s="5">
        <v>9.98</v>
      </c>
      <c r="P5" s="5">
        <v>12.36</v>
      </c>
      <c r="Q5" s="5">
        <v>10.62</v>
      </c>
      <c r="R5" s="5">
        <v>2.15</v>
      </c>
      <c r="S5" s="5">
        <v>1.72</v>
      </c>
      <c r="T5" s="5">
        <v>2.41</v>
      </c>
      <c r="U5" s="5">
        <v>2.73</v>
      </c>
      <c r="V5" s="5">
        <v>32.5</v>
      </c>
      <c r="W5" s="5">
        <v>27.41</v>
      </c>
      <c r="X5" s="5">
        <v>-2.36</v>
      </c>
      <c r="Y5" s="5">
        <v>-2.5099999999999998</v>
      </c>
      <c r="Z5" s="5">
        <v>-2.27</v>
      </c>
      <c r="AA5" s="5">
        <v>1.39</v>
      </c>
      <c r="AB5" s="5">
        <v>19.5</v>
      </c>
      <c r="AC5" s="5">
        <v>5.31</v>
      </c>
      <c r="AD5" s="5">
        <v>-54.62</v>
      </c>
      <c r="AE5" s="5">
        <v>-1.05</v>
      </c>
      <c r="AF5" s="5">
        <v>-0.64</v>
      </c>
      <c r="AG5" s="5">
        <v>-0.56999999999999995</v>
      </c>
      <c r="AH5" s="5">
        <v>-0.4</v>
      </c>
      <c r="AI5" s="5">
        <v>0.31</v>
      </c>
      <c r="AJ5" s="5">
        <v>0.28999999999999998</v>
      </c>
      <c r="AK5" s="5">
        <v>0.09</v>
      </c>
      <c r="AL5" s="5">
        <v>0.08</v>
      </c>
      <c r="AM5" s="5">
        <v>0.21</v>
      </c>
      <c r="AN5" s="5">
        <v>0.08</v>
      </c>
      <c r="AO5" s="5">
        <v>1.17</v>
      </c>
      <c r="AP5" s="5">
        <v>0.38</v>
      </c>
      <c r="AQ5" s="5">
        <v>-1.43</v>
      </c>
      <c r="AR5" s="5">
        <v>-0.66</v>
      </c>
      <c r="AS5" s="5">
        <v>-0.47</v>
      </c>
      <c r="AT5" s="5">
        <v>-0.88</v>
      </c>
      <c r="AU5" s="5">
        <v>-0.82</v>
      </c>
      <c r="AV5" s="5">
        <v>0.42</v>
      </c>
      <c r="AW5" s="5">
        <v>160.43</v>
      </c>
      <c r="AX5" s="4">
        <v>243.48855</v>
      </c>
      <c r="AY5" s="4">
        <v>230.67415</v>
      </c>
      <c r="AZ5" s="4">
        <v>238.5796</v>
      </c>
      <c r="BF5" s="6"/>
      <c r="BG5" t="s">
        <v>41</v>
      </c>
      <c r="BH5"/>
    </row>
    <row r="6" spans="1:60" x14ac:dyDescent="0.3">
      <c r="M6" s="3" t="s">
        <v>42</v>
      </c>
      <c r="N6" s="4">
        <v>5.97</v>
      </c>
      <c r="O6" s="5">
        <v>8.8000000000000007</v>
      </c>
      <c r="P6" s="5">
        <v>11.01</v>
      </c>
      <c r="Q6" s="5">
        <v>9.27</v>
      </c>
      <c r="R6" s="5">
        <v>1.6</v>
      </c>
      <c r="S6" s="5">
        <v>1.29</v>
      </c>
      <c r="T6" s="5">
        <v>1.94</v>
      </c>
      <c r="U6" s="5">
        <v>2.2200000000000002</v>
      </c>
      <c r="V6" s="5">
        <v>28.2</v>
      </c>
      <c r="W6" s="5">
        <v>23.28</v>
      </c>
      <c r="X6" s="5">
        <v>-1.84</v>
      </c>
      <c r="Y6" s="5">
        <v>-1.99</v>
      </c>
      <c r="Z6" s="5">
        <v>-1.85</v>
      </c>
      <c r="AA6" s="5">
        <v>-1.4</v>
      </c>
      <c r="AB6" s="5">
        <v>16.559999999999999</v>
      </c>
      <c r="AC6" s="5">
        <v>3.85</v>
      </c>
      <c r="AD6" s="5">
        <v>-44.91</v>
      </c>
      <c r="AE6" s="5">
        <v>-0.87</v>
      </c>
      <c r="AF6" s="5">
        <v>-0.5</v>
      </c>
      <c r="AG6" s="5">
        <v>-0.44</v>
      </c>
      <c r="AH6" s="5">
        <v>-0.34</v>
      </c>
      <c r="AI6" s="5">
        <v>0.27</v>
      </c>
      <c r="AJ6" s="5">
        <v>0.24</v>
      </c>
      <c r="AK6" s="5">
        <v>7.0000000000000007E-2</v>
      </c>
      <c r="AL6" s="5">
        <v>0.06</v>
      </c>
      <c r="AM6" s="5">
        <v>0.17</v>
      </c>
      <c r="AN6" s="5">
        <v>0.06</v>
      </c>
      <c r="AO6" s="5">
        <v>0.78</v>
      </c>
      <c r="AP6" s="5">
        <v>0.14000000000000001</v>
      </c>
      <c r="AQ6" s="5">
        <v>-0.52</v>
      </c>
      <c r="AR6" s="5">
        <v>-0.52</v>
      </c>
      <c r="AS6" s="5">
        <v>-0.35</v>
      </c>
      <c r="AT6" s="5">
        <v>-0.66</v>
      </c>
      <c r="AU6" s="5">
        <v>-0.68</v>
      </c>
      <c r="AV6" s="5">
        <v>0.34</v>
      </c>
      <c r="AW6" s="5">
        <v>155.65</v>
      </c>
      <c r="AX6" s="4">
        <v>238.44740000000002</v>
      </c>
      <c r="AY6" s="4">
        <v>224.74259999999998</v>
      </c>
      <c r="AZ6" s="4">
        <v>232.24590000000001</v>
      </c>
      <c r="BF6" s="6"/>
      <c r="BG6" t="s">
        <v>43</v>
      </c>
      <c r="BH6"/>
    </row>
    <row r="7" spans="1:60" x14ac:dyDescent="0.3">
      <c r="M7" s="3" t="s">
        <v>44</v>
      </c>
      <c r="N7" s="4">
        <v>5.43</v>
      </c>
      <c r="O7" s="5">
        <v>7.94</v>
      </c>
      <c r="P7" s="5">
        <v>10.02</v>
      </c>
      <c r="Q7" s="5">
        <v>8.3000000000000007</v>
      </c>
      <c r="R7" s="5">
        <v>1.2</v>
      </c>
      <c r="S7" s="5">
        <v>0.98</v>
      </c>
      <c r="T7" s="5">
        <v>1.58</v>
      </c>
      <c r="U7" s="5">
        <v>1.84</v>
      </c>
      <c r="V7" s="5">
        <v>25.2</v>
      </c>
      <c r="W7" s="5">
        <v>20.37</v>
      </c>
      <c r="X7" s="5">
        <v>-1.51</v>
      </c>
      <c r="Y7" s="5">
        <v>-1.64</v>
      </c>
      <c r="Z7" s="5">
        <v>-1.55</v>
      </c>
      <c r="AA7" s="5">
        <v>-3.4</v>
      </c>
      <c r="AB7" s="5">
        <v>14.37</v>
      </c>
      <c r="AC7" s="5">
        <v>2.81</v>
      </c>
      <c r="AD7" s="5">
        <v>-37.229999999999997</v>
      </c>
      <c r="AE7" s="5">
        <v>-0.72</v>
      </c>
      <c r="AF7" s="5">
        <v>-0.39</v>
      </c>
      <c r="AG7" s="5">
        <v>-0.35</v>
      </c>
      <c r="AH7" s="5">
        <v>-0.3</v>
      </c>
      <c r="AI7" s="5">
        <v>0.24</v>
      </c>
      <c r="AJ7" s="5">
        <v>0.2</v>
      </c>
      <c r="AK7" s="5">
        <v>0.06</v>
      </c>
      <c r="AL7" s="5">
        <v>0.04</v>
      </c>
      <c r="AM7" s="5">
        <v>0.14000000000000001</v>
      </c>
      <c r="AN7" s="5">
        <v>0.05</v>
      </c>
      <c r="AO7" s="5">
        <v>0.5</v>
      </c>
      <c r="AP7" s="5">
        <v>-0.02</v>
      </c>
      <c r="AQ7" s="5">
        <v>0.13</v>
      </c>
      <c r="AR7" s="5">
        <v>-0.4</v>
      </c>
      <c r="AS7" s="5">
        <v>-0.27</v>
      </c>
      <c r="AT7" s="5">
        <v>-0.51</v>
      </c>
      <c r="AU7" s="5">
        <v>-0.57999999999999996</v>
      </c>
      <c r="AV7" s="5">
        <v>0.28000000000000003</v>
      </c>
      <c r="AW7" s="5">
        <v>151.96</v>
      </c>
      <c r="AX7" s="4">
        <v>232.47975</v>
      </c>
      <c r="AY7" s="4">
        <v>220.51415</v>
      </c>
      <c r="AZ7" s="4">
        <v>227.00434999999931</v>
      </c>
      <c r="BF7" s="6"/>
      <c r="BG7" t="s">
        <v>45</v>
      </c>
      <c r="BH7"/>
    </row>
    <row r="8" spans="1:60" x14ac:dyDescent="0.3">
      <c r="M8" s="3" t="s">
        <v>46</v>
      </c>
      <c r="N8" s="4">
        <v>4.97</v>
      </c>
      <c r="O8" s="5">
        <v>7.2</v>
      </c>
      <c r="P8" s="5">
        <v>9.16</v>
      </c>
      <c r="Q8" s="5">
        <v>7.43</v>
      </c>
      <c r="R8" s="5">
        <v>0.83</v>
      </c>
      <c r="S8" s="5">
        <v>0.7</v>
      </c>
      <c r="T8" s="5">
        <v>1.26</v>
      </c>
      <c r="U8" s="5">
        <v>1.5</v>
      </c>
      <c r="V8" s="5">
        <v>22.72</v>
      </c>
      <c r="W8" s="5">
        <v>17.899999999999999</v>
      </c>
      <c r="X8" s="5">
        <v>-1.23</v>
      </c>
      <c r="Y8" s="5">
        <v>-1.35</v>
      </c>
      <c r="Z8" s="5">
        <v>-1.29</v>
      </c>
      <c r="AA8" s="5">
        <v>-5.12</v>
      </c>
      <c r="AB8" s="5">
        <v>12.58</v>
      </c>
      <c r="AC8" s="5">
        <v>1.93</v>
      </c>
      <c r="AD8" s="5">
        <v>-30.24</v>
      </c>
      <c r="AE8" s="5">
        <v>-0.59</v>
      </c>
      <c r="AF8" s="5">
        <v>-0.3</v>
      </c>
      <c r="AG8" s="5">
        <v>-0.27</v>
      </c>
      <c r="AH8" s="5">
        <v>-0.26</v>
      </c>
      <c r="AI8" s="5">
        <v>0.21</v>
      </c>
      <c r="AJ8" s="5">
        <v>0.17</v>
      </c>
      <c r="AK8" s="5">
        <v>0.06</v>
      </c>
      <c r="AL8" s="5">
        <v>0.03</v>
      </c>
      <c r="AM8" s="5">
        <v>0.12</v>
      </c>
      <c r="AN8" s="5">
        <v>0.05</v>
      </c>
      <c r="AO8" s="5">
        <v>0.25</v>
      </c>
      <c r="AP8" s="5">
        <v>-0.16</v>
      </c>
      <c r="AQ8" s="5">
        <v>0.68</v>
      </c>
      <c r="AR8" s="5">
        <v>-0.28000000000000003</v>
      </c>
      <c r="AS8" s="5">
        <v>-0.2</v>
      </c>
      <c r="AT8" s="5">
        <v>-0.38</v>
      </c>
      <c r="AU8" s="5">
        <v>-0.49</v>
      </c>
      <c r="AV8" s="5">
        <v>0.23</v>
      </c>
      <c r="AW8" s="5">
        <v>148.68</v>
      </c>
      <c r="AX8" s="4">
        <v>229.09950000000001</v>
      </c>
      <c r="AY8" s="4">
        <v>216.92449999999999</v>
      </c>
      <c r="AZ8" s="4">
        <v>222.52289999999942</v>
      </c>
      <c r="BF8" s="7" t="s">
        <v>47</v>
      </c>
      <c r="BG8"/>
      <c r="BH8"/>
    </row>
    <row r="9" spans="1:60" x14ac:dyDescent="0.3">
      <c r="M9" s="3" t="s">
        <v>48</v>
      </c>
      <c r="N9" s="4">
        <v>4.53</v>
      </c>
      <c r="O9" s="5">
        <v>6.5</v>
      </c>
      <c r="P9" s="5">
        <v>8.35</v>
      </c>
      <c r="Q9" s="5">
        <v>6.62</v>
      </c>
      <c r="R9" s="5">
        <v>0.49</v>
      </c>
      <c r="S9" s="5">
        <v>0.43</v>
      </c>
      <c r="T9" s="5">
        <v>0.94</v>
      </c>
      <c r="U9" s="5">
        <v>1.17</v>
      </c>
      <c r="V9" s="5">
        <v>20.43</v>
      </c>
      <c r="W9" s="5">
        <v>15.58</v>
      </c>
      <c r="X9" s="5">
        <v>-0.97</v>
      </c>
      <c r="Y9" s="5">
        <v>-1.1000000000000001</v>
      </c>
      <c r="Z9" s="5">
        <v>-1.05</v>
      </c>
      <c r="AA9" s="5">
        <v>-6.71</v>
      </c>
      <c r="AB9" s="5">
        <v>10.87</v>
      </c>
      <c r="AC9" s="5">
        <v>1.1399999999999999</v>
      </c>
      <c r="AD9" s="5">
        <v>-23.21</v>
      </c>
      <c r="AE9" s="5">
        <v>-0.45</v>
      </c>
      <c r="AF9" s="5">
        <v>-0.21</v>
      </c>
      <c r="AG9" s="5">
        <v>-0.2</v>
      </c>
      <c r="AH9" s="5">
        <v>-0.22</v>
      </c>
      <c r="AI9" s="5">
        <v>0.18</v>
      </c>
      <c r="AJ9" s="5">
        <v>0.15</v>
      </c>
      <c r="AK9" s="5">
        <v>0.05</v>
      </c>
      <c r="AL9" s="5">
        <v>0.02</v>
      </c>
      <c r="AM9" s="5">
        <v>0.1</v>
      </c>
      <c r="AN9" s="5">
        <v>0.04</v>
      </c>
      <c r="AO9" s="5">
        <v>0.02</v>
      </c>
      <c r="AP9" s="5">
        <v>-0.28000000000000003</v>
      </c>
      <c r="AQ9" s="5">
        <v>1.19</v>
      </c>
      <c r="AR9" s="5">
        <v>-0.19</v>
      </c>
      <c r="AS9" s="5">
        <v>-0.14000000000000001</v>
      </c>
      <c r="AT9" s="5">
        <v>-0.26</v>
      </c>
      <c r="AU9" s="5">
        <v>-0.4</v>
      </c>
      <c r="AV9" s="5">
        <v>0.19</v>
      </c>
      <c r="AW9" s="5">
        <v>145.52000000000001</v>
      </c>
      <c r="AX9" s="4">
        <v>225.79075</v>
      </c>
      <c r="AY9" s="4">
        <v>213.15125</v>
      </c>
      <c r="AZ9" s="4">
        <v>218.48474999999951</v>
      </c>
      <c r="BF9" s="8" t="s">
        <v>49</v>
      </c>
      <c r="BG9" s="9" t="s">
        <v>50</v>
      </c>
      <c r="BH9" s="10" t="s">
        <v>51</v>
      </c>
    </row>
    <row r="10" spans="1:60" x14ac:dyDescent="0.3">
      <c r="M10" s="3" t="s">
        <v>52</v>
      </c>
      <c r="N10" s="4">
        <v>4.09</v>
      </c>
      <c r="O10" s="5">
        <v>5.79</v>
      </c>
      <c r="P10" s="5">
        <v>7.53</v>
      </c>
      <c r="Q10" s="5">
        <v>5.8</v>
      </c>
      <c r="R10" s="5">
        <v>0.15</v>
      </c>
      <c r="S10" s="5">
        <v>0.17</v>
      </c>
      <c r="T10" s="5">
        <v>0.62</v>
      </c>
      <c r="U10" s="5">
        <v>0.82</v>
      </c>
      <c r="V10" s="5">
        <v>18.02</v>
      </c>
      <c r="W10" s="5">
        <v>13.2</v>
      </c>
      <c r="X10" s="5">
        <v>-0.73</v>
      </c>
      <c r="Y10" s="5">
        <v>-0.84</v>
      </c>
      <c r="Z10" s="5">
        <v>-0.8</v>
      </c>
      <c r="AA10" s="5">
        <v>-8.33</v>
      </c>
      <c r="AB10" s="5">
        <v>9.1199999999999992</v>
      </c>
      <c r="AC10" s="5">
        <v>0.35</v>
      </c>
      <c r="AD10" s="5">
        <v>-15.7</v>
      </c>
      <c r="AE10" s="5">
        <v>-0.3</v>
      </c>
      <c r="AF10" s="5">
        <v>-0.12</v>
      </c>
      <c r="AG10" s="5">
        <v>-0.13</v>
      </c>
      <c r="AH10" s="5">
        <v>-0.19</v>
      </c>
      <c r="AI10" s="5">
        <v>0.16</v>
      </c>
      <c r="AJ10" s="5">
        <v>0.12</v>
      </c>
      <c r="AK10" s="5">
        <v>0.04</v>
      </c>
      <c r="AL10" s="5">
        <v>0.01</v>
      </c>
      <c r="AM10" s="5">
        <v>0.08</v>
      </c>
      <c r="AN10" s="5">
        <v>0.03</v>
      </c>
      <c r="AO10" s="5">
        <v>-0.21</v>
      </c>
      <c r="AP10" s="5">
        <v>-0.4</v>
      </c>
      <c r="AQ10" s="5">
        <v>1.72</v>
      </c>
      <c r="AR10" s="5">
        <v>-0.12</v>
      </c>
      <c r="AS10" s="5">
        <v>-0.08</v>
      </c>
      <c r="AT10" s="5">
        <v>-0.15</v>
      </c>
      <c r="AU10" s="5">
        <v>-0.31</v>
      </c>
      <c r="AV10" s="5">
        <v>0.14000000000000001</v>
      </c>
      <c r="AW10" s="5">
        <v>142.32</v>
      </c>
      <c r="AX10" s="4">
        <v>222.23560000000001</v>
      </c>
      <c r="AY10" s="4">
        <v>209.2695999999996</v>
      </c>
      <c r="AZ10" s="4">
        <v>214.4066999999996</v>
      </c>
      <c r="BF10" s="11" t="s">
        <v>1</v>
      </c>
      <c r="BG10" s="12" t="s">
        <v>53</v>
      </c>
      <c r="BH10" s="13" t="s">
        <v>54</v>
      </c>
    </row>
    <row r="11" spans="1:60" x14ac:dyDescent="0.3">
      <c r="M11" s="3" t="s">
        <v>55</v>
      </c>
      <c r="N11" s="4">
        <v>3.59</v>
      </c>
      <c r="O11" s="5">
        <v>4.9800000000000004</v>
      </c>
      <c r="P11" s="5">
        <v>6.61</v>
      </c>
      <c r="Q11" s="5">
        <v>4.91</v>
      </c>
      <c r="R11" s="5">
        <v>-0.21</v>
      </c>
      <c r="S11" s="5">
        <v>-0.11</v>
      </c>
      <c r="T11" s="5">
        <v>0.26</v>
      </c>
      <c r="U11" s="5">
        <v>0.45</v>
      </c>
      <c r="V11" s="5">
        <v>15.47</v>
      </c>
      <c r="W11" s="5">
        <v>10.63</v>
      </c>
      <c r="X11" s="5">
        <v>-0.46</v>
      </c>
      <c r="Y11" s="5">
        <v>-0.56999999999999995</v>
      </c>
      <c r="Z11" s="5">
        <v>-0.54</v>
      </c>
      <c r="AA11" s="5">
        <v>-9.9700000000000006</v>
      </c>
      <c r="AB11" s="5">
        <v>7.26</v>
      </c>
      <c r="AC11" s="5">
        <v>-0.5</v>
      </c>
      <c r="AD11" s="5">
        <v>-7.11</v>
      </c>
      <c r="AE11" s="5">
        <v>-0.13</v>
      </c>
      <c r="AF11" s="5">
        <v>-0.03</v>
      </c>
      <c r="AG11" s="5">
        <v>-0.04</v>
      </c>
      <c r="AH11" s="5">
        <v>-0.15</v>
      </c>
      <c r="AI11" s="5">
        <v>0.13</v>
      </c>
      <c r="AJ11" s="5">
        <v>0.09</v>
      </c>
      <c r="AK11" s="5">
        <v>0.03</v>
      </c>
      <c r="AL11" s="5">
        <v>0</v>
      </c>
      <c r="AM11" s="5">
        <v>0.05</v>
      </c>
      <c r="AN11" s="5">
        <v>0.02</v>
      </c>
      <c r="AO11" s="5">
        <v>-0.46</v>
      </c>
      <c r="AP11" s="5">
        <v>-0.52</v>
      </c>
      <c r="AQ11" s="5">
        <v>2.2799999999999998</v>
      </c>
      <c r="AR11" s="5">
        <v>-0.05</v>
      </c>
      <c r="AS11" s="5">
        <v>-0.02</v>
      </c>
      <c r="AT11" s="5">
        <v>-0.02</v>
      </c>
      <c r="AU11" s="5">
        <v>-0.2</v>
      </c>
      <c r="AV11" s="5">
        <v>0.08</v>
      </c>
      <c r="AW11" s="5">
        <v>138.88</v>
      </c>
      <c r="AX11" s="4">
        <v>217.30375000000001</v>
      </c>
      <c r="AY11" s="4">
        <v>205.19274999999931</v>
      </c>
      <c r="AZ11" s="4">
        <v>210.14439999999999</v>
      </c>
      <c r="BF11" s="14" t="s">
        <v>2</v>
      </c>
      <c r="BG11" s="12" t="s">
        <v>56</v>
      </c>
      <c r="BH11" s="13" t="s">
        <v>54</v>
      </c>
    </row>
    <row r="12" spans="1:60" x14ac:dyDescent="0.3">
      <c r="M12" s="3" t="s">
        <v>57</v>
      </c>
      <c r="N12" s="4">
        <v>2.98</v>
      </c>
      <c r="O12" s="5">
        <v>3.98</v>
      </c>
      <c r="P12" s="5">
        <v>5.48</v>
      </c>
      <c r="Q12" s="5">
        <v>3.81</v>
      </c>
      <c r="R12" s="5">
        <v>-0.56999999999999995</v>
      </c>
      <c r="S12" s="5">
        <v>-0.38</v>
      </c>
      <c r="T12" s="5">
        <v>-0.13</v>
      </c>
      <c r="U12" s="5">
        <v>0.03</v>
      </c>
      <c r="V12" s="5">
        <v>12.43</v>
      </c>
      <c r="W12" s="5">
        <v>7.59</v>
      </c>
      <c r="X12" s="5">
        <v>-0.12</v>
      </c>
      <c r="Y12" s="5">
        <v>-0.23</v>
      </c>
      <c r="Z12" s="5">
        <v>-0.23</v>
      </c>
      <c r="AA12" s="5">
        <v>-11.85</v>
      </c>
      <c r="AB12" s="5">
        <v>5.01</v>
      </c>
      <c r="AC12" s="5">
        <v>-1.49</v>
      </c>
      <c r="AD12" s="5">
        <v>3.8</v>
      </c>
      <c r="AE12" s="5">
        <v>0.08</v>
      </c>
      <c r="AF12" s="5">
        <v>0.08</v>
      </c>
      <c r="AG12" s="5">
        <v>0.06</v>
      </c>
      <c r="AH12" s="5">
        <v>-0.11</v>
      </c>
      <c r="AI12" s="5">
        <v>0.1</v>
      </c>
      <c r="AJ12" s="5">
        <v>0.05</v>
      </c>
      <c r="AK12" s="5">
        <v>0.02</v>
      </c>
      <c r="AL12" s="5">
        <v>-0.01</v>
      </c>
      <c r="AM12" s="5">
        <v>0.03</v>
      </c>
      <c r="AN12" s="5">
        <v>0.01</v>
      </c>
      <c r="AO12" s="5">
        <v>-0.76</v>
      </c>
      <c r="AP12" s="5">
        <v>-0.66</v>
      </c>
      <c r="AQ12" s="5">
        <v>2.96</v>
      </c>
      <c r="AR12" s="5">
        <v>0.03</v>
      </c>
      <c r="AS12" s="5">
        <v>0.06</v>
      </c>
      <c r="AT12" s="5">
        <v>0.13</v>
      </c>
      <c r="AU12" s="5">
        <v>-0.06</v>
      </c>
      <c r="AV12" s="5">
        <v>0.03</v>
      </c>
      <c r="AW12" s="5">
        <v>134.52000000000001</v>
      </c>
      <c r="AX12" s="4">
        <v>210.95669999999998</v>
      </c>
      <c r="AY12" s="4">
        <v>200.78129999999999</v>
      </c>
      <c r="AZ12" s="4">
        <v>204.5144999999998</v>
      </c>
      <c r="BF12" s="14" t="s">
        <v>3</v>
      </c>
      <c r="BG12" s="12" t="s">
        <v>58</v>
      </c>
      <c r="BH12" s="13" t="s">
        <v>54</v>
      </c>
    </row>
    <row r="13" spans="1:60" x14ac:dyDescent="0.3">
      <c r="M13" s="3" t="s">
        <v>59</v>
      </c>
      <c r="N13" s="4">
        <v>2.08</v>
      </c>
      <c r="O13" s="5">
        <v>2.5</v>
      </c>
      <c r="P13" s="5">
        <v>3.78</v>
      </c>
      <c r="Q13" s="5">
        <v>2.19</v>
      </c>
      <c r="R13" s="5">
        <v>-1.02</v>
      </c>
      <c r="S13" s="5">
        <v>-0.73</v>
      </c>
      <c r="T13" s="5">
        <v>-0.63</v>
      </c>
      <c r="U13" s="5">
        <v>-0.5</v>
      </c>
      <c r="V13" s="5">
        <v>8.1</v>
      </c>
      <c r="W13" s="5">
        <v>3.5</v>
      </c>
      <c r="X13" s="5">
        <v>0.41</v>
      </c>
      <c r="Y13" s="5">
        <v>0.28999999999999998</v>
      </c>
      <c r="Z13" s="5">
        <v>0.21</v>
      </c>
      <c r="AA13" s="5">
        <v>-14.24</v>
      </c>
      <c r="AB13" s="5">
        <v>2.12</v>
      </c>
      <c r="AC13" s="5">
        <v>-2.92</v>
      </c>
      <c r="AD13" s="5">
        <v>19.91</v>
      </c>
      <c r="AE13" s="5">
        <v>0.37</v>
      </c>
      <c r="AF13" s="5">
        <v>0.23</v>
      </c>
      <c r="AG13" s="5">
        <v>0.2</v>
      </c>
      <c r="AH13" s="5">
        <v>-0.05</v>
      </c>
      <c r="AI13" s="5">
        <v>0.06</v>
      </c>
      <c r="AJ13" s="5">
        <v>0.01</v>
      </c>
      <c r="AK13" s="5">
        <v>0.01</v>
      </c>
      <c r="AL13" s="5">
        <v>-0.02</v>
      </c>
      <c r="AM13" s="5">
        <v>0</v>
      </c>
      <c r="AN13" s="5">
        <v>0</v>
      </c>
      <c r="AO13" s="5">
        <v>-1.17</v>
      </c>
      <c r="AP13" s="5">
        <v>-0.86</v>
      </c>
      <c r="AQ13" s="5">
        <v>3.91</v>
      </c>
      <c r="AR13" s="5">
        <v>0.14000000000000001</v>
      </c>
      <c r="AS13" s="5">
        <v>0.18</v>
      </c>
      <c r="AT13" s="5">
        <v>0.34</v>
      </c>
      <c r="AU13" s="5">
        <v>0.16</v>
      </c>
      <c r="AV13" s="5">
        <v>-0.04</v>
      </c>
      <c r="AW13" s="5">
        <v>127.23</v>
      </c>
      <c r="AX13" s="4">
        <v>206.74350000000001</v>
      </c>
      <c r="AY13" s="4">
        <v>193.8973</v>
      </c>
      <c r="AZ13" s="4">
        <v>196.85024999999999</v>
      </c>
      <c r="BF13" s="14" t="s">
        <v>4</v>
      </c>
      <c r="BG13" s="12" t="s">
        <v>60</v>
      </c>
      <c r="BH13" s="13" t="s">
        <v>61</v>
      </c>
    </row>
    <row r="14" spans="1:60" ht="16.2" thickBot="1" x14ac:dyDescent="0.35">
      <c r="BF14" s="14" t="s">
        <v>5</v>
      </c>
      <c r="BG14" s="12" t="s">
        <v>62</v>
      </c>
      <c r="BH14" s="13" t="s">
        <v>63</v>
      </c>
    </row>
    <row r="15" spans="1:60" ht="16.8" thickTop="1" thickBot="1" x14ac:dyDescent="0.35">
      <c r="M15" s="15" t="s">
        <v>64</v>
      </c>
      <c r="N15" s="16">
        <f>AVERAGE(Table810221533345161520[WWT])</f>
        <v>5.6089705882352936</v>
      </c>
      <c r="O15" s="16">
        <f>AVERAGE(Table810221533345161520[PWT])</f>
        <v>8.2045882352941106</v>
      </c>
      <c r="P15" s="16">
        <f>AVERAGE(Table810221533345161520[YWT])</f>
        <v>10.527294117647065</v>
      </c>
      <c r="Q15" s="16">
        <f>AVERAGE(Table810221533345161520[AWT])</f>
        <v>7.8022941176470564</v>
      </c>
      <c r="R15" s="16">
        <f>AVERAGE(Table810221533345161520[HFAT])</f>
        <v>1.6748235294117648</v>
      </c>
      <c r="S15" s="16">
        <f>AVERAGE(Table810221533345161520[YFAT])</f>
        <v>1.2360882352941183</v>
      </c>
      <c r="T15" s="16">
        <f>AVERAGE(Table810221533345161520[HEMD])</f>
        <v>1.9993823529411754</v>
      </c>
      <c r="U15" s="16">
        <f>AVERAGE(Table810221533345161520[YEMD])</f>
        <v>2.3239705882352926</v>
      </c>
      <c r="V15" s="16">
        <f>AVERAGE(Table810221533345161520[YCFW])</f>
        <v>19.284147058823518</v>
      </c>
      <c r="W15" s="16">
        <f>AVERAGE(Table810221533345161520[ACFW])</f>
        <v>13.771647058823525</v>
      </c>
      <c r="X15" s="16">
        <f>AVERAGE(Table810221533345161520[YFD])</f>
        <v>-0.38785294117647046</v>
      </c>
      <c r="Y15" s="16">
        <f>AVERAGE(Table810221533345161520[AFD])</f>
        <v>-0.68750000000000022</v>
      </c>
      <c r="Z15" s="16">
        <f>AVERAGE(Table810221533345161520[YDCV])</f>
        <v>-1.5749117647058821</v>
      </c>
      <c r="AA15" s="16">
        <f>AVERAGE(Table810221533345161520[YCUR])</f>
        <v>-13.245411764705882</v>
      </c>
      <c r="AB15" s="16">
        <f>AVERAGE(Table810221533345161520[YSL])</f>
        <v>18.805294117647058</v>
      </c>
      <c r="AC15" s="16">
        <f>AVERAGE(Table810221533345161520[YSS])</f>
        <v>1.1226764705882348</v>
      </c>
      <c r="AD15" s="16">
        <f>AVERAGE(Table810221533345161520[YWEC])</f>
        <v>-39.940647058823508</v>
      </c>
      <c r="AE15" s="16">
        <f>AVERAGE(Table810221533345161520[EBWR])</f>
        <v>-0.95988235294117619</v>
      </c>
      <c r="AF15" s="16">
        <f>AVERAGE(Table810221533345161520[EBCOV])</f>
        <v>-0.36573529411764727</v>
      </c>
      <c r="AG15" s="16">
        <f>AVERAGE(Table810221533345161520[LDAG])</f>
        <v>-0.24170588235294141</v>
      </c>
      <c r="AH15" s="16">
        <f>AVERAGE(Table810221533345161520[MBS])</f>
        <v>-0.15764705882352947</v>
      </c>
      <c r="AI15" s="16">
        <f>AVERAGE(Table810221533345161520[WR])</f>
        <v>0.25288235294117634</v>
      </c>
      <c r="AJ15" s="16">
        <f>AVERAGE(Table810221533345161520[YCON])</f>
        <v>0.16838235294117646</v>
      </c>
      <c r="AK15" s="16">
        <f>AVERAGE(Table810221533345161520[Con])</f>
        <v>6.6205882352941142E-2</v>
      </c>
      <c r="AL15" s="16">
        <f>AVERAGE(Table810221533345161520[YLS])</f>
        <v>2.3117647058823503E-2</v>
      </c>
      <c r="AM15" s="16">
        <f>AVERAGE(Table810221533345161520[LS])</f>
        <v>0.12282352941176464</v>
      </c>
      <c r="AN15" s="16">
        <f>AVERAGE(Table810221533345161520[ERA])</f>
        <v>6.1294117647058707E-2</v>
      </c>
      <c r="AO15" s="16">
        <f>AVERAGE(Table810221533345161520[MWWT])</f>
        <v>8.0205882352941169E-2</v>
      </c>
      <c r="AP15" s="16">
        <f>AVERAGE(Table810221533345161520[IMF])</f>
        <v>-0.10297058823529409</v>
      </c>
      <c r="AQ15" s="16">
        <f>AVERAGE(Table810221533345161520[SHEAR])</f>
        <v>1.3479117647058831</v>
      </c>
      <c r="AR15" s="16">
        <f>AVERAGE(Table810221533345161520[FR])</f>
        <v>0</v>
      </c>
      <c r="AS15" s="16">
        <f>AVERAGE(Table810221533345161520[LFROT])</f>
        <v>-0.32370588235294123</v>
      </c>
      <c r="AT15" s="16">
        <f>AVERAGE(Table810221533345161520[LCOL])</f>
        <v>-0.37055882352941144</v>
      </c>
      <c r="AU15" s="16">
        <f>AVERAGE(Table810221533345161520[LCHAR])</f>
        <v>-0.41641176470588215</v>
      </c>
      <c r="AV15" s="16">
        <f>AVERAGE(Table810221533345161520[CS])</f>
        <v>0.3227352941176469</v>
      </c>
      <c r="AW15" s="16">
        <f>AVERAGE(Table810221533345161520[SM])</f>
        <v>155.71264705882353</v>
      </c>
      <c r="AX15" s="17">
        <f>AVERAGE(Table810221533345161520[Mum Index])</f>
        <v>229.74054852941165</v>
      </c>
      <c r="AY15" s="17">
        <f>AVERAGE(Table810221533345161520[Carc Index])</f>
        <v>212.63816470588188</v>
      </c>
      <c r="AZ15" s="17">
        <f>AVERAGE(Table810221533345161520[Wool Index])</f>
        <v>218.38600294117595</v>
      </c>
      <c r="BF15" s="14" t="s">
        <v>6</v>
      </c>
      <c r="BG15" s="12" t="s">
        <v>65</v>
      </c>
      <c r="BH15" s="13" t="s">
        <v>63</v>
      </c>
    </row>
    <row r="16" spans="1:60" ht="16.2" thickTop="1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BF16" s="14" t="s">
        <v>7</v>
      </c>
      <c r="BG16" s="12" t="s">
        <v>66</v>
      </c>
      <c r="BH16" s="13" t="s">
        <v>63</v>
      </c>
    </row>
    <row r="17" spans="1:60" x14ac:dyDescent="0.3">
      <c r="A17" s="18"/>
      <c r="B17" s="2" t="s">
        <v>818</v>
      </c>
      <c r="C17" s="19" t="s">
        <v>68</v>
      </c>
      <c r="D17" s="19" t="s">
        <v>817</v>
      </c>
      <c r="E17" s="19" t="s">
        <v>819</v>
      </c>
      <c r="F17" s="2" t="s">
        <v>69</v>
      </c>
      <c r="G17" s="2" t="s">
        <v>820</v>
      </c>
      <c r="H17" s="2" t="s">
        <v>826</v>
      </c>
      <c r="I17" s="2" t="s">
        <v>70</v>
      </c>
      <c r="J17" s="2" t="s">
        <v>827</v>
      </c>
      <c r="K17" s="2" t="s">
        <v>71</v>
      </c>
      <c r="L17" s="2" t="s">
        <v>72</v>
      </c>
      <c r="M17" s="2" t="s">
        <v>73</v>
      </c>
      <c r="N17" s="2" t="s">
        <v>1</v>
      </c>
      <c r="O17" s="2" t="s">
        <v>2</v>
      </c>
      <c r="P17" s="2" t="s">
        <v>3</v>
      </c>
      <c r="Q17" s="2" t="s">
        <v>4</v>
      </c>
      <c r="R17" s="2" t="s">
        <v>5</v>
      </c>
      <c r="S17" s="2" t="s">
        <v>6</v>
      </c>
      <c r="T17" s="2" t="s">
        <v>7</v>
      </c>
      <c r="U17" s="2" t="s">
        <v>8</v>
      </c>
      <c r="V17" s="2" t="s">
        <v>9</v>
      </c>
      <c r="W17" s="2" t="s">
        <v>10</v>
      </c>
      <c r="X17" s="2" t="s">
        <v>11</v>
      </c>
      <c r="Y17" s="2" t="s">
        <v>12</v>
      </c>
      <c r="Z17" s="2" t="s">
        <v>13</v>
      </c>
      <c r="AA17" s="2" t="s">
        <v>74</v>
      </c>
      <c r="AB17" s="2" t="s">
        <v>15</v>
      </c>
      <c r="AC17" s="2" t="s">
        <v>16</v>
      </c>
      <c r="AD17" s="2" t="s">
        <v>17</v>
      </c>
      <c r="AE17" s="2" t="s">
        <v>18</v>
      </c>
      <c r="AF17" s="2" t="s">
        <v>19</v>
      </c>
      <c r="AG17" s="2" t="s">
        <v>20</v>
      </c>
      <c r="AH17" s="2" t="s">
        <v>21</v>
      </c>
      <c r="AI17" s="2" t="s">
        <v>22</v>
      </c>
      <c r="AJ17" s="2" t="s">
        <v>23</v>
      </c>
      <c r="AK17" s="2" t="s">
        <v>24</v>
      </c>
      <c r="AL17" s="2" t="s">
        <v>25</v>
      </c>
      <c r="AM17" s="2" t="s">
        <v>26</v>
      </c>
      <c r="AN17" s="2" t="s">
        <v>27</v>
      </c>
      <c r="AO17" s="2" t="s">
        <v>28</v>
      </c>
      <c r="AP17" s="2" t="s">
        <v>29</v>
      </c>
      <c r="AQ17" s="2" t="s">
        <v>75</v>
      </c>
      <c r="AR17" s="2" t="s">
        <v>31</v>
      </c>
      <c r="AS17" s="2" t="s">
        <v>32</v>
      </c>
      <c r="AT17" s="2" t="s">
        <v>33</v>
      </c>
      <c r="AU17" s="2" t="s">
        <v>34</v>
      </c>
      <c r="AV17" s="2" t="s">
        <v>35</v>
      </c>
      <c r="AW17" s="2" t="s">
        <v>36</v>
      </c>
      <c r="AX17" s="2" t="s">
        <v>814</v>
      </c>
      <c r="AY17" s="2" t="s">
        <v>815</v>
      </c>
      <c r="AZ17" s="2" t="s">
        <v>816</v>
      </c>
      <c r="BA17" s="2" t="s">
        <v>92</v>
      </c>
      <c r="BB17" s="2" t="s">
        <v>840</v>
      </c>
      <c r="BC17" s="2" t="s">
        <v>841</v>
      </c>
      <c r="BD17" s="2" t="s">
        <v>842</v>
      </c>
      <c r="BF17" s="14" t="s">
        <v>8</v>
      </c>
      <c r="BG17" s="12" t="s">
        <v>76</v>
      </c>
      <c r="BH17" s="13" t="s">
        <v>63</v>
      </c>
    </row>
    <row r="18" spans="1:60" x14ac:dyDescent="0.3">
      <c r="B18" s="3">
        <v>1</v>
      </c>
      <c r="C18" s="3" t="s">
        <v>77</v>
      </c>
      <c r="D18" s="3">
        <v>251459</v>
      </c>
      <c r="E18" s="3">
        <v>231898</v>
      </c>
      <c r="F18" s="5" t="s">
        <v>78</v>
      </c>
      <c r="G18" s="5">
        <v>220638</v>
      </c>
      <c r="H18" s="5">
        <v>230163</v>
      </c>
      <c r="I18" s="5" t="s">
        <v>79</v>
      </c>
      <c r="J18" s="5">
        <v>211503</v>
      </c>
      <c r="K18" s="5" t="s">
        <v>80</v>
      </c>
      <c r="L18" s="5" t="s">
        <v>80</v>
      </c>
      <c r="M18" s="5" t="s">
        <v>81</v>
      </c>
      <c r="N18" s="5">
        <v>5.87</v>
      </c>
      <c r="O18" s="5">
        <v>8.4499999999999993</v>
      </c>
      <c r="P18" s="5">
        <v>10.1</v>
      </c>
      <c r="Q18" s="5">
        <v>6.34</v>
      </c>
      <c r="R18" s="5">
        <v>2.44</v>
      </c>
      <c r="S18" s="5">
        <v>1.95</v>
      </c>
      <c r="T18" s="5">
        <v>2.4700000000000002</v>
      </c>
      <c r="U18" s="5">
        <v>3.03</v>
      </c>
      <c r="V18" s="5">
        <v>15.4</v>
      </c>
      <c r="W18" s="5">
        <v>8.43</v>
      </c>
      <c r="X18" s="5">
        <v>-0.17</v>
      </c>
      <c r="Y18" s="5">
        <v>-0.6</v>
      </c>
      <c r="Z18" s="5">
        <v>-1.99</v>
      </c>
      <c r="AA18" s="5">
        <v>-9.1199999999999992</v>
      </c>
      <c r="AB18" s="5">
        <v>16.850000000000001</v>
      </c>
      <c r="AC18" s="5">
        <v>-1.35</v>
      </c>
      <c r="AD18" s="5">
        <v>-28.52</v>
      </c>
      <c r="AE18" s="5">
        <v>-0.8</v>
      </c>
      <c r="AF18" s="5">
        <v>-0.43</v>
      </c>
      <c r="AG18" s="5">
        <v>-0.48</v>
      </c>
      <c r="AH18" s="5">
        <v>-0.21</v>
      </c>
      <c r="AI18" s="5">
        <v>0.35</v>
      </c>
      <c r="AJ18" s="5">
        <v>0.24</v>
      </c>
      <c r="AK18" s="5">
        <v>0.09</v>
      </c>
      <c r="AL18" s="5">
        <v>7.0000000000000007E-2</v>
      </c>
      <c r="AM18" s="5">
        <v>0.2</v>
      </c>
      <c r="AN18" s="5">
        <v>7.0000000000000007E-2</v>
      </c>
      <c r="AO18" s="5">
        <v>0.8</v>
      </c>
      <c r="AP18" s="5">
        <v>-0.37</v>
      </c>
      <c r="AQ18" s="5">
        <v>3.28</v>
      </c>
      <c r="AR18" s="5">
        <v>0</v>
      </c>
      <c r="AS18" s="5">
        <v>-0.4</v>
      </c>
      <c r="AT18" s="5">
        <v>-0.28999999999999998</v>
      </c>
      <c r="AU18" s="5">
        <v>-0.32</v>
      </c>
      <c r="AV18" s="5">
        <v>0.28000000000000003</v>
      </c>
      <c r="AW18" s="5">
        <v>153.88</v>
      </c>
      <c r="AX18" s="20">
        <v>235.256</v>
      </c>
      <c r="AY18" s="20">
        <v>222.017</v>
      </c>
      <c r="AZ18" s="20">
        <v>221.25749999999999</v>
      </c>
      <c r="BA18" s="21">
        <v>18.7</v>
      </c>
      <c r="BB18" s="21">
        <v>2.8</v>
      </c>
      <c r="BC18" s="21">
        <v>14.9</v>
      </c>
      <c r="BD18" s="21">
        <v>99.6</v>
      </c>
      <c r="BF18" s="14" t="s">
        <v>9</v>
      </c>
      <c r="BG18" s="12" t="s">
        <v>82</v>
      </c>
      <c r="BH18" s="13" t="s">
        <v>83</v>
      </c>
    </row>
    <row r="19" spans="1:60" x14ac:dyDescent="0.3">
      <c r="B19" s="3">
        <v>2</v>
      </c>
      <c r="C19" s="3" t="s">
        <v>84</v>
      </c>
      <c r="D19" s="3">
        <v>251750</v>
      </c>
      <c r="E19" s="3">
        <v>231208</v>
      </c>
      <c r="F19" s="5" t="s">
        <v>85</v>
      </c>
      <c r="G19" s="5">
        <v>201212</v>
      </c>
      <c r="H19" s="5">
        <v>230746</v>
      </c>
      <c r="I19" s="5" t="s">
        <v>86</v>
      </c>
      <c r="J19" s="5">
        <v>211844</v>
      </c>
      <c r="K19" s="5" t="s">
        <v>80</v>
      </c>
      <c r="L19" s="5" t="s">
        <v>67</v>
      </c>
      <c r="M19" s="5" t="s">
        <v>81</v>
      </c>
      <c r="N19" s="5">
        <v>6.01</v>
      </c>
      <c r="O19" s="5">
        <v>8.6999999999999993</v>
      </c>
      <c r="P19" s="5">
        <v>9.75</v>
      </c>
      <c r="Q19" s="5">
        <v>7.47</v>
      </c>
      <c r="R19" s="5">
        <v>3.55</v>
      </c>
      <c r="S19" s="5">
        <v>2.37</v>
      </c>
      <c r="T19" s="5">
        <v>3.1</v>
      </c>
      <c r="U19" s="5">
        <v>3.2</v>
      </c>
      <c r="V19" s="5">
        <v>20.350000000000001</v>
      </c>
      <c r="W19" s="5">
        <v>5.43</v>
      </c>
      <c r="X19" s="5">
        <v>-1.2</v>
      </c>
      <c r="Y19" s="5">
        <v>-1.49</v>
      </c>
      <c r="Z19" s="5">
        <v>-2.74</v>
      </c>
      <c r="AA19" s="5">
        <v>-7.37</v>
      </c>
      <c r="AB19" s="5">
        <v>16.79</v>
      </c>
      <c r="AC19" s="5">
        <v>4.0999999999999996</v>
      </c>
      <c r="AD19" s="5">
        <v>-61.27</v>
      </c>
      <c r="AE19" s="5">
        <v>-0.83</v>
      </c>
      <c r="AF19" s="5">
        <v>-0.14000000000000001</v>
      </c>
      <c r="AG19" s="5">
        <v>-0.3</v>
      </c>
      <c r="AH19" s="5">
        <v>-0.09</v>
      </c>
      <c r="AI19" s="5">
        <v>0.35</v>
      </c>
      <c r="AJ19" s="5">
        <v>0.34</v>
      </c>
      <c r="AK19" s="5">
        <v>0.09</v>
      </c>
      <c r="AL19" s="5">
        <v>0.06</v>
      </c>
      <c r="AM19" s="5">
        <v>0.13</v>
      </c>
      <c r="AN19" s="5">
        <v>0.1</v>
      </c>
      <c r="AO19" s="5">
        <v>0</v>
      </c>
      <c r="AP19" s="5">
        <v>0.04</v>
      </c>
      <c r="AQ19" s="5">
        <v>1.25</v>
      </c>
      <c r="AR19" s="5">
        <v>0</v>
      </c>
      <c r="AS19" s="5">
        <v>-0.28999999999999998</v>
      </c>
      <c r="AT19" s="5">
        <v>-0.62</v>
      </c>
      <c r="AU19" s="5">
        <v>-0.26</v>
      </c>
      <c r="AV19" s="5">
        <v>0.42</v>
      </c>
      <c r="AW19" s="5">
        <v>165.18</v>
      </c>
      <c r="AX19" s="20">
        <v>262.89249999999998</v>
      </c>
      <c r="AY19" s="20">
        <v>245.139499999999</v>
      </c>
      <c r="AZ19" s="20">
        <v>256.01749999999998</v>
      </c>
      <c r="BA19" s="21">
        <v>17.2</v>
      </c>
      <c r="BB19" s="21">
        <v>2.5</v>
      </c>
      <c r="BC19" s="21">
        <v>14.8</v>
      </c>
      <c r="BD19" s="21">
        <v>99.9</v>
      </c>
      <c r="BF19" s="14" t="s">
        <v>10</v>
      </c>
      <c r="BG19" s="12" t="s">
        <v>87</v>
      </c>
      <c r="BH19" s="13" t="s">
        <v>83</v>
      </c>
    </row>
    <row r="20" spans="1:60" x14ac:dyDescent="0.3">
      <c r="B20" s="3">
        <v>3</v>
      </c>
      <c r="C20" s="3" t="s">
        <v>88</v>
      </c>
      <c r="D20" s="3">
        <v>251673</v>
      </c>
      <c r="E20" s="3">
        <v>232565</v>
      </c>
      <c r="F20" s="5" t="s">
        <v>89</v>
      </c>
      <c r="G20" s="5">
        <v>211938</v>
      </c>
      <c r="H20" s="5">
        <v>231191</v>
      </c>
      <c r="I20" s="5" t="s">
        <v>90</v>
      </c>
      <c r="J20" s="5">
        <v>211503</v>
      </c>
      <c r="K20" s="5" t="s">
        <v>80</v>
      </c>
      <c r="L20" s="5" t="s">
        <v>80</v>
      </c>
      <c r="M20" s="5" t="s">
        <v>81</v>
      </c>
      <c r="N20" s="5">
        <v>5.73</v>
      </c>
      <c r="O20" s="5">
        <v>9.0399999999999991</v>
      </c>
      <c r="P20" s="5">
        <v>11.8</v>
      </c>
      <c r="Q20" s="5">
        <v>10.95</v>
      </c>
      <c r="R20" s="5">
        <v>1.82</v>
      </c>
      <c r="S20" s="5">
        <v>1.25</v>
      </c>
      <c r="T20" s="5">
        <v>1.88</v>
      </c>
      <c r="U20" s="5">
        <v>2.09</v>
      </c>
      <c r="V20" s="5">
        <v>15.21</v>
      </c>
      <c r="W20" s="5">
        <v>10.5</v>
      </c>
      <c r="X20" s="5">
        <v>-0.28999999999999998</v>
      </c>
      <c r="Y20" s="5">
        <v>-0.25</v>
      </c>
      <c r="Z20" s="5">
        <v>-1.43</v>
      </c>
      <c r="AA20" s="5">
        <v>-13.02</v>
      </c>
      <c r="AB20" s="5">
        <v>19.22</v>
      </c>
      <c r="AC20" s="5">
        <v>5.61</v>
      </c>
      <c r="AD20" s="5">
        <v>-59.1</v>
      </c>
      <c r="AE20" s="5">
        <v>-0.86</v>
      </c>
      <c r="AF20" s="5">
        <v>-0.52</v>
      </c>
      <c r="AG20" s="5">
        <v>-0.79</v>
      </c>
      <c r="AH20" s="5">
        <v>-0.3</v>
      </c>
      <c r="AI20" s="5">
        <v>0.44</v>
      </c>
      <c r="AJ20" s="5">
        <v>0.38</v>
      </c>
      <c r="AK20" s="5">
        <v>0.09</v>
      </c>
      <c r="AL20" s="5">
        <v>7.0000000000000007E-2</v>
      </c>
      <c r="AM20" s="5">
        <v>0.23</v>
      </c>
      <c r="AN20" s="5">
        <v>0.11</v>
      </c>
      <c r="AO20" s="5">
        <v>-0.28999999999999998</v>
      </c>
      <c r="AP20" s="5">
        <v>-0.32</v>
      </c>
      <c r="AQ20" s="5">
        <v>1.88</v>
      </c>
      <c r="AR20" s="5">
        <v>0</v>
      </c>
      <c r="AS20" s="5">
        <v>-0.44</v>
      </c>
      <c r="AT20" s="5">
        <v>-0.4</v>
      </c>
      <c r="AU20" s="5">
        <v>-0.7</v>
      </c>
      <c r="AV20" s="5">
        <v>0.33</v>
      </c>
      <c r="AW20" s="5">
        <v>164.66</v>
      </c>
      <c r="AX20" s="20">
        <v>254.22399999999999</v>
      </c>
      <c r="AY20" s="20">
        <v>238.17850000000001</v>
      </c>
      <c r="AZ20" s="20">
        <v>236.2715</v>
      </c>
      <c r="BA20" s="21">
        <v>18.3</v>
      </c>
      <c r="BB20" s="21">
        <v>3.6</v>
      </c>
      <c r="BC20" s="21">
        <v>19.399999999999999</v>
      </c>
      <c r="BD20" s="21">
        <v>99.2</v>
      </c>
      <c r="BF20" s="14" t="s">
        <v>11</v>
      </c>
      <c r="BG20" s="12" t="s">
        <v>91</v>
      </c>
      <c r="BH20" s="13" t="s">
        <v>92</v>
      </c>
    </row>
    <row r="21" spans="1:60" x14ac:dyDescent="0.3">
      <c r="B21" s="3">
        <v>4</v>
      </c>
      <c r="C21" s="3" t="s">
        <v>93</v>
      </c>
      <c r="D21" s="3">
        <v>252087</v>
      </c>
      <c r="E21" s="3">
        <v>232538</v>
      </c>
      <c r="F21" s="5" t="s">
        <v>94</v>
      </c>
      <c r="G21" s="5">
        <v>220451</v>
      </c>
      <c r="H21" s="5">
        <v>230876</v>
      </c>
      <c r="I21" s="5" t="s">
        <v>95</v>
      </c>
      <c r="J21" s="5">
        <v>211708</v>
      </c>
      <c r="K21" s="5" t="s">
        <v>80</v>
      </c>
      <c r="L21" s="5" t="s">
        <v>80</v>
      </c>
      <c r="M21" s="5" t="s">
        <v>81</v>
      </c>
      <c r="N21" s="5">
        <v>4.5</v>
      </c>
      <c r="O21" s="5">
        <v>6.31</v>
      </c>
      <c r="P21" s="5">
        <v>8.35</v>
      </c>
      <c r="Q21" s="5">
        <v>5.86</v>
      </c>
      <c r="R21" s="5">
        <v>2.93</v>
      </c>
      <c r="S21" s="5">
        <v>2.15</v>
      </c>
      <c r="T21" s="5">
        <v>2.83</v>
      </c>
      <c r="U21" s="5">
        <v>3</v>
      </c>
      <c r="V21" s="5">
        <v>13.8</v>
      </c>
      <c r="W21" s="5">
        <v>9.1199999999999992</v>
      </c>
      <c r="X21" s="5">
        <v>0.2</v>
      </c>
      <c r="Y21" s="5">
        <v>-0.23</v>
      </c>
      <c r="Z21" s="5">
        <v>-2.35</v>
      </c>
      <c r="AA21" s="5">
        <v>-14.48</v>
      </c>
      <c r="AB21" s="5">
        <v>23.13</v>
      </c>
      <c r="AC21" s="5">
        <v>6.95</v>
      </c>
      <c r="AD21" s="5">
        <v>-59.09</v>
      </c>
      <c r="AE21" s="5">
        <v>-1.45</v>
      </c>
      <c r="AF21" s="5">
        <v>-0.64</v>
      </c>
      <c r="AG21" s="5">
        <v>-0.75</v>
      </c>
      <c r="AH21" s="5">
        <v>-0.24</v>
      </c>
      <c r="AI21" s="5">
        <v>0.32</v>
      </c>
      <c r="AJ21" s="5">
        <v>0.17</v>
      </c>
      <c r="AK21" s="5">
        <v>0.1</v>
      </c>
      <c r="AL21" s="5">
        <v>0.05</v>
      </c>
      <c r="AM21" s="5">
        <v>0.18</v>
      </c>
      <c r="AN21" s="5">
        <v>0.05</v>
      </c>
      <c r="AO21" s="5">
        <v>-1.03</v>
      </c>
      <c r="AP21" s="5">
        <v>-0.05</v>
      </c>
      <c r="AQ21" s="5">
        <v>1.9</v>
      </c>
      <c r="AR21" s="5">
        <v>0</v>
      </c>
      <c r="AS21" s="5">
        <v>-0.24</v>
      </c>
      <c r="AT21" s="5">
        <v>0.01</v>
      </c>
      <c r="AU21" s="5">
        <v>-0.42</v>
      </c>
      <c r="AV21" s="5">
        <v>0.34</v>
      </c>
      <c r="AW21" s="5">
        <v>158.87</v>
      </c>
      <c r="AX21" s="20">
        <v>243.779</v>
      </c>
      <c r="AY21" s="20">
        <v>226.04499999999999</v>
      </c>
      <c r="AZ21" s="20">
        <v>217.33499999999901</v>
      </c>
      <c r="BA21" s="21">
        <v>17.899999999999999</v>
      </c>
      <c r="BB21" s="21">
        <v>3.3</v>
      </c>
      <c r="BC21" s="21">
        <v>18.600000000000001</v>
      </c>
      <c r="BD21" s="21">
        <v>99.9</v>
      </c>
      <c r="BF21" s="14" t="s">
        <v>12</v>
      </c>
      <c r="BG21" s="12" t="s">
        <v>96</v>
      </c>
      <c r="BH21" s="13" t="s">
        <v>92</v>
      </c>
    </row>
    <row r="22" spans="1:60" x14ac:dyDescent="0.3">
      <c r="B22" s="3">
        <v>5</v>
      </c>
      <c r="C22" s="3" t="s">
        <v>97</v>
      </c>
      <c r="D22" s="3">
        <v>250616</v>
      </c>
      <c r="E22" s="3">
        <v>230665</v>
      </c>
      <c r="F22" s="5" t="s">
        <v>98</v>
      </c>
      <c r="G22" s="5">
        <v>201212</v>
      </c>
      <c r="H22" s="5">
        <v>200930</v>
      </c>
      <c r="I22" s="5" t="s">
        <v>99</v>
      </c>
      <c r="J22" s="5">
        <v>707071</v>
      </c>
      <c r="K22" s="5" t="s">
        <v>100</v>
      </c>
      <c r="L22" s="5" t="s">
        <v>80</v>
      </c>
      <c r="M22" s="5" t="s">
        <v>81</v>
      </c>
      <c r="N22" s="5">
        <v>7.15</v>
      </c>
      <c r="O22" s="5">
        <v>10.79</v>
      </c>
      <c r="P22" s="5">
        <v>13.4</v>
      </c>
      <c r="Q22" s="5">
        <v>10.84</v>
      </c>
      <c r="R22" s="5">
        <v>2.41</v>
      </c>
      <c r="S22" s="5">
        <v>1.56</v>
      </c>
      <c r="T22" s="5">
        <v>3.21</v>
      </c>
      <c r="U22" s="5">
        <v>3.48</v>
      </c>
      <c r="V22" s="5">
        <v>12.22</v>
      </c>
      <c r="W22" s="5">
        <v>5.74</v>
      </c>
      <c r="X22" s="5">
        <v>-0.25</v>
      </c>
      <c r="Y22" s="5">
        <v>-0.49</v>
      </c>
      <c r="Z22" s="5">
        <v>-1.84</v>
      </c>
      <c r="AA22" s="5">
        <v>-9.7200000000000006</v>
      </c>
      <c r="AB22" s="5">
        <v>11.21</v>
      </c>
      <c r="AC22" s="5">
        <v>0.21</v>
      </c>
      <c r="AD22" s="5">
        <v>-47.66</v>
      </c>
      <c r="AE22" s="5">
        <v>-1.3</v>
      </c>
      <c r="AF22" s="5">
        <v>-0.6</v>
      </c>
      <c r="AG22" s="5">
        <v>-0.06</v>
      </c>
      <c r="AH22" s="5">
        <v>-0.41</v>
      </c>
      <c r="AI22" s="5">
        <v>0.42</v>
      </c>
      <c r="AJ22" s="5">
        <v>0.32</v>
      </c>
      <c r="AK22" s="5">
        <v>0.1</v>
      </c>
      <c r="AL22" s="5">
        <v>0.03</v>
      </c>
      <c r="AM22" s="5">
        <v>0.23</v>
      </c>
      <c r="AN22" s="5">
        <v>0.1</v>
      </c>
      <c r="AO22" s="5">
        <v>0.34</v>
      </c>
      <c r="AP22" s="5">
        <v>-0.18</v>
      </c>
      <c r="AQ22" s="5">
        <v>-7.0000000000000007E-2</v>
      </c>
      <c r="AR22" s="5">
        <v>0</v>
      </c>
      <c r="AS22" s="5">
        <v>-0.33</v>
      </c>
      <c r="AT22" s="5">
        <v>-0.41</v>
      </c>
      <c r="AU22" s="5">
        <v>0.13</v>
      </c>
      <c r="AV22" s="5">
        <v>0.43</v>
      </c>
      <c r="AW22" s="5">
        <v>163.1</v>
      </c>
      <c r="AX22" s="20">
        <v>234.56099999999901</v>
      </c>
      <c r="AY22" s="20">
        <v>230.798</v>
      </c>
      <c r="AZ22" s="20">
        <v>225.73099999999999</v>
      </c>
      <c r="BA22" s="21">
        <v>18.399999999999999</v>
      </c>
      <c r="BB22" s="21">
        <v>2.9</v>
      </c>
      <c r="BC22" s="21">
        <v>15.9</v>
      </c>
      <c r="BD22" s="21">
        <v>99.8</v>
      </c>
      <c r="BF22" s="14" t="s">
        <v>13</v>
      </c>
      <c r="BG22" s="12" t="s">
        <v>101</v>
      </c>
      <c r="BH22" s="13" t="s">
        <v>102</v>
      </c>
    </row>
    <row r="23" spans="1:60" x14ac:dyDescent="0.3">
      <c r="B23" s="3">
        <v>6</v>
      </c>
      <c r="C23" s="3" t="s">
        <v>103</v>
      </c>
      <c r="D23" s="3">
        <v>251706</v>
      </c>
      <c r="E23" s="3">
        <v>211938</v>
      </c>
      <c r="F23" s="5" t="s">
        <v>104</v>
      </c>
      <c r="G23" s="5" t="s">
        <v>822</v>
      </c>
      <c r="H23" s="5">
        <v>231871</v>
      </c>
      <c r="I23" s="5" t="s">
        <v>105</v>
      </c>
      <c r="J23" s="5">
        <v>221037</v>
      </c>
      <c r="K23" s="5" t="s">
        <v>80</v>
      </c>
      <c r="L23" s="5" t="s">
        <v>80</v>
      </c>
      <c r="M23" s="5" t="s">
        <v>81</v>
      </c>
      <c r="N23" s="5">
        <v>4.6399999999999997</v>
      </c>
      <c r="O23" s="5">
        <v>8.36</v>
      </c>
      <c r="P23" s="5">
        <v>10.66</v>
      </c>
      <c r="Q23" s="5">
        <v>5.8</v>
      </c>
      <c r="R23" s="5">
        <v>1.64</v>
      </c>
      <c r="S23" s="5">
        <v>1.36</v>
      </c>
      <c r="T23" s="5">
        <v>2.39</v>
      </c>
      <c r="U23" s="5">
        <v>2.9</v>
      </c>
      <c r="V23" s="5">
        <v>24.69</v>
      </c>
      <c r="W23" s="5">
        <v>16.03</v>
      </c>
      <c r="X23" s="5">
        <v>-0.52</v>
      </c>
      <c r="Y23" s="5">
        <v>-0.62</v>
      </c>
      <c r="Z23" s="5">
        <v>-2.1800000000000002</v>
      </c>
      <c r="AA23" s="5">
        <v>-10.34</v>
      </c>
      <c r="AB23" s="5">
        <v>15.97</v>
      </c>
      <c r="AC23" s="5">
        <v>6.83</v>
      </c>
      <c r="AD23" s="5">
        <v>-75.5</v>
      </c>
      <c r="AE23" s="5">
        <v>-0.88</v>
      </c>
      <c r="AF23" s="5">
        <v>0.13</v>
      </c>
      <c r="AG23" s="5">
        <v>-0.35</v>
      </c>
      <c r="AH23" s="5">
        <v>-0.3</v>
      </c>
      <c r="AI23" s="5">
        <v>0.3</v>
      </c>
      <c r="AJ23" s="5">
        <v>0.37</v>
      </c>
      <c r="AK23" s="5">
        <v>0.09</v>
      </c>
      <c r="AL23" s="5">
        <v>0.04</v>
      </c>
      <c r="AM23" s="5">
        <v>0.11</v>
      </c>
      <c r="AN23" s="5">
        <v>0.08</v>
      </c>
      <c r="AO23" s="5">
        <v>-1.03</v>
      </c>
      <c r="AP23" s="5">
        <v>0.02</v>
      </c>
      <c r="AQ23" s="5">
        <v>0.34</v>
      </c>
      <c r="AR23" s="5">
        <v>0</v>
      </c>
      <c r="AS23" s="5">
        <v>-0.15</v>
      </c>
      <c r="AT23" s="5">
        <v>0.01</v>
      </c>
      <c r="AU23" s="5">
        <v>-0.44</v>
      </c>
      <c r="AV23" s="5">
        <v>0.34</v>
      </c>
      <c r="AW23" s="5">
        <v>170.19</v>
      </c>
      <c r="AX23" s="20">
        <v>256.66399999999999</v>
      </c>
      <c r="AY23" s="20">
        <v>238.67699999999999</v>
      </c>
      <c r="AZ23" s="20">
        <v>251.142</v>
      </c>
      <c r="BA23" s="21">
        <v>18.600000000000001</v>
      </c>
      <c r="BB23" s="21">
        <v>3.1</v>
      </c>
      <c r="BC23" s="21">
        <v>16.899999999999999</v>
      </c>
      <c r="BD23" s="21">
        <v>99.3</v>
      </c>
      <c r="BF23" s="14" t="s">
        <v>15</v>
      </c>
      <c r="BG23" s="12" t="s">
        <v>106</v>
      </c>
      <c r="BH23" s="13" t="s">
        <v>63</v>
      </c>
    </row>
    <row r="24" spans="1:60" x14ac:dyDescent="0.3">
      <c r="B24" s="3">
        <v>7</v>
      </c>
      <c r="C24" s="3" t="s">
        <v>107</v>
      </c>
      <c r="D24" s="3">
        <v>252234</v>
      </c>
      <c r="E24" s="3">
        <v>232897</v>
      </c>
      <c r="F24" s="5" t="s">
        <v>108</v>
      </c>
      <c r="G24" s="5">
        <v>211503</v>
      </c>
      <c r="H24" s="5">
        <v>230184</v>
      </c>
      <c r="I24" s="5" t="s">
        <v>109</v>
      </c>
      <c r="J24" s="5">
        <v>200716</v>
      </c>
      <c r="K24" s="5" t="s">
        <v>80</v>
      </c>
      <c r="L24" s="5" t="s">
        <v>80</v>
      </c>
      <c r="M24" s="5" t="s">
        <v>81</v>
      </c>
      <c r="N24" s="5">
        <v>3.76</v>
      </c>
      <c r="O24" s="5">
        <v>6.15</v>
      </c>
      <c r="P24" s="5">
        <v>9.5500000000000007</v>
      </c>
      <c r="Q24" s="5">
        <v>7.15</v>
      </c>
      <c r="R24" s="5">
        <v>2.2000000000000002</v>
      </c>
      <c r="S24" s="5">
        <v>1.75</v>
      </c>
      <c r="T24" s="5">
        <v>3.38</v>
      </c>
      <c r="U24" s="5">
        <v>3.88</v>
      </c>
      <c r="V24" s="5">
        <v>22.54</v>
      </c>
      <c r="W24" s="5">
        <v>20.170000000000002</v>
      </c>
      <c r="X24" s="5">
        <v>-0.14000000000000001</v>
      </c>
      <c r="Y24" s="5">
        <v>-0.28000000000000003</v>
      </c>
      <c r="Z24" s="5">
        <v>-1.73</v>
      </c>
      <c r="AA24" s="5">
        <v>-14.88</v>
      </c>
      <c r="AB24" s="5">
        <v>21.29</v>
      </c>
      <c r="AC24" s="5">
        <v>1.62</v>
      </c>
      <c r="AD24" s="5">
        <v>-51.93</v>
      </c>
      <c r="AE24" s="5">
        <v>-1.02</v>
      </c>
      <c r="AF24" s="5">
        <v>-0.32</v>
      </c>
      <c r="AG24" s="5">
        <v>-0.62</v>
      </c>
      <c r="AH24" s="5">
        <v>-0.11</v>
      </c>
      <c r="AI24" s="5">
        <v>0.27</v>
      </c>
      <c r="AJ24" s="5">
        <v>0.13</v>
      </c>
      <c r="AK24" s="5">
        <v>0.09</v>
      </c>
      <c r="AL24" s="5">
        <v>-0.01</v>
      </c>
      <c r="AM24" s="5">
        <v>0.12</v>
      </c>
      <c r="AN24" s="5">
        <v>0.06</v>
      </c>
      <c r="AO24" s="5">
        <v>0.7</v>
      </c>
      <c r="AP24" s="5">
        <v>-0.17</v>
      </c>
      <c r="AQ24" s="5">
        <v>-1.34</v>
      </c>
      <c r="AR24" s="5">
        <v>0</v>
      </c>
      <c r="AS24" s="5">
        <v>-0.22</v>
      </c>
      <c r="AT24" s="5">
        <v>0.3</v>
      </c>
      <c r="AU24" s="5">
        <v>-0.41</v>
      </c>
      <c r="AV24" s="5">
        <v>0.35</v>
      </c>
      <c r="AW24" s="5">
        <v>162.57</v>
      </c>
      <c r="AX24" s="20">
        <v>241.92399999999901</v>
      </c>
      <c r="AY24" s="20">
        <v>219.14949999999999</v>
      </c>
      <c r="AZ24" s="20">
        <v>226.90049999999999</v>
      </c>
      <c r="BA24" s="21">
        <v>17.5</v>
      </c>
      <c r="BB24" s="21">
        <v>2.9</v>
      </c>
      <c r="BC24" s="21">
        <v>16.3</v>
      </c>
      <c r="BD24" s="21">
        <v>99.5</v>
      </c>
      <c r="BF24" s="14" t="s">
        <v>16</v>
      </c>
      <c r="BG24" s="12" t="s">
        <v>110</v>
      </c>
      <c r="BH24" s="13" t="s">
        <v>111</v>
      </c>
    </row>
    <row r="25" spans="1:60" hidden="1" x14ac:dyDescent="0.3">
      <c r="B25" s="3">
        <v>8</v>
      </c>
      <c r="C25" s="3" t="s">
        <v>112</v>
      </c>
      <c r="D25" s="3">
        <v>250532</v>
      </c>
      <c r="E25" s="3">
        <v>230511</v>
      </c>
      <c r="F25" s="5" t="s">
        <v>113</v>
      </c>
      <c r="G25" s="5">
        <v>211938</v>
      </c>
      <c r="H25" s="5">
        <v>210115</v>
      </c>
      <c r="I25" s="5" t="s">
        <v>114</v>
      </c>
      <c r="J25" s="5">
        <v>190198</v>
      </c>
      <c r="K25" s="5" t="s">
        <v>80</v>
      </c>
      <c r="L25" s="5" t="s">
        <v>80</v>
      </c>
      <c r="M25" s="5" t="s">
        <v>81</v>
      </c>
      <c r="N25" s="5">
        <v>5.88</v>
      </c>
      <c r="O25" s="5">
        <v>10.59</v>
      </c>
      <c r="P25" s="5">
        <v>13.36</v>
      </c>
      <c r="Q25" s="5">
        <v>9.5</v>
      </c>
      <c r="R25" s="5">
        <v>1.48</v>
      </c>
      <c r="S25" s="5">
        <v>1.1299999999999999</v>
      </c>
      <c r="T25" s="5">
        <v>0.91</v>
      </c>
      <c r="U25" s="5">
        <v>1.41</v>
      </c>
      <c r="V25" s="5">
        <v>20.190000000000001</v>
      </c>
      <c r="W25" s="5">
        <v>11.44</v>
      </c>
      <c r="X25" s="5">
        <v>-0.06</v>
      </c>
      <c r="Y25" s="5">
        <v>-0.46</v>
      </c>
      <c r="Z25" s="5">
        <v>-2.06</v>
      </c>
      <c r="AA25" s="5">
        <v>-10.25</v>
      </c>
      <c r="AB25" s="5">
        <v>17.27</v>
      </c>
      <c r="AC25" s="5">
        <v>-1.73</v>
      </c>
      <c r="AD25" s="5">
        <v>-47.73</v>
      </c>
      <c r="AE25" s="5">
        <v>-0.46</v>
      </c>
      <c r="AF25" s="5">
        <v>-0.32</v>
      </c>
      <c r="AG25" s="5">
        <v>0.05</v>
      </c>
      <c r="AH25" s="5">
        <v>-0.06</v>
      </c>
      <c r="AI25" s="5">
        <v>0.17</v>
      </c>
      <c r="AJ25" s="5">
        <v>0.01</v>
      </c>
      <c r="AK25" s="5">
        <v>0.06</v>
      </c>
      <c r="AL25" s="5">
        <v>0.01</v>
      </c>
      <c r="AM25" s="5">
        <v>0.11</v>
      </c>
      <c r="AN25" s="5">
        <v>0.03</v>
      </c>
      <c r="AO25" s="5">
        <v>-0.3</v>
      </c>
      <c r="AP25" s="5">
        <v>0.62</v>
      </c>
      <c r="AQ25" s="5">
        <v>-0.81</v>
      </c>
      <c r="AR25" s="5">
        <v>0</v>
      </c>
      <c r="AS25" s="5">
        <v>-0.43</v>
      </c>
      <c r="AT25" s="5">
        <v>-0.34</v>
      </c>
      <c r="AU25" s="5">
        <v>-0.46</v>
      </c>
      <c r="AV25" s="5">
        <v>0.39</v>
      </c>
      <c r="AW25" s="5">
        <v>146.9</v>
      </c>
      <c r="AX25" s="20">
        <v>210.63550000000001</v>
      </c>
      <c r="AY25" s="20">
        <v>199.94900000000001</v>
      </c>
      <c r="AZ25" s="20">
        <v>201.399</v>
      </c>
      <c r="BA25" s="21">
        <v>18.600000000000001</v>
      </c>
      <c r="BB25" s="21">
        <v>3.5</v>
      </c>
      <c r="BC25" s="21">
        <v>18.8</v>
      </c>
      <c r="BD25" s="21">
        <v>99.8</v>
      </c>
      <c r="BF25" s="14" t="s">
        <v>17</v>
      </c>
      <c r="BG25" s="12" t="s">
        <v>115</v>
      </c>
      <c r="BH25" s="13" t="s">
        <v>83</v>
      </c>
    </row>
    <row r="26" spans="1:60" hidden="1" x14ac:dyDescent="0.3">
      <c r="B26" s="3">
        <v>9</v>
      </c>
      <c r="C26" s="3" t="s">
        <v>116</v>
      </c>
      <c r="D26" s="3">
        <v>250496</v>
      </c>
      <c r="E26" s="3">
        <v>242204</v>
      </c>
      <c r="F26" s="5" t="s">
        <v>117</v>
      </c>
      <c r="G26" s="5" t="s">
        <v>823</v>
      </c>
      <c r="H26" s="5">
        <v>220077</v>
      </c>
      <c r="I26" s="5" t="s">
        <v>118</v>
      </c>
      <c r="J26" s="5">
        <v>190369</v>
      </c>
      <c r="K26" s="5" t="s">
        <v>80</v>
      </c>
      <c r="L26" s="5" t="s">
        <v>80</v>
      </c>
      <c r="M26" s="5" t="s">
        <v>81</v>
      </c>
      <c r="N26" s="5">
        <v>6.91</v>
      </c>
      <c r="O26" s="5">
        <v>10.18</v>
      </c>
      <c r="P26" s="5">
        <v>13.62</v>
      </c>
      <c r="Q26" s="5">
        <v>8.86</v>
      </c>
      <c r="R26" s="5">
        <v>2.04</v>
      </c>
      <c r="S26" s="5">
        <v>1.85</v>
      </c>
      <c r="T26" s="5">
        <v>1.71</v>
      </c>
      <c r="U26" s="5">
        <v>2.37</v>
      </c>
      <c r="V26" s="5">
        <v>20.010000000000002</v>
      </c>
      <c r="W26" s="5">
        <v>14</v>
      </c>
      <c r="X26" s="5">
        <v>0.08</v>
      </c>
      <c r="Y26" s="5">
        <v>-0.49</v>
      </c>
      <c r="Z26" s="5">
        <v>-2.21</v>
      </c>
      <c r="AA26" s="5">
        <v>-7.75</v>
      </c>
      <c r="AB26" s="5">
        <v>16.91</v>
      </c>
      <c r="AC26" s="5">
        <v>0.53</v>
      </c>
      <c r="AD26" s="5">
        <v>-51.37</v>
      </c>
      <c r="AE26" s="5">
        <v>-1.39</v>
      </c>
      <c r="AF26" s="5">
        <v>-0.9</v>
      </c>
      <c r="AG26" s="5">
        <v>-0.78</v>
      </c>
      <c r="AH26" s="5">
        <v>0</v>
      </c>
      <c r="AI26" s="5">
        <v>0.19</v>
      </c>
      <c r="AJ26" s="5">
        <v>7.0000000000000007E-2</v>
      </c>
      <c r="AK26" s="5">
        <v>0.03</v>
      </c>
      <c r="AL26" s="5">
        <v>0.02</v>
      </c>
      <c r="AM26" s="5">
        <v>0.15</v>
      </c>
      <c r="AN26" s="5">
        <v>0.03</v>
      </c>
      <c r="AO26" s="5">
        <v>-0.21</v>
      </c>
      <c r="AP26" s="5">
        <v>-0.06</v>
      </c>
      <c r="AQ26" s="5">
        <v>2.2799999999999998</v>
      </c>
      <c r="AR26" s="5">
        <v>0</v>
      </c>
      <c r="AS26" s="5">
        <v>-0.21</v>
      </c>
      <c r="AT26" s="5">
        <v>-0.89</v>
      </c>
      <c r="AU26" s="5">
        <v>-0.53</v>
      </c>
      <c r="AV26" s="5">
        <v>0.39</v>
      </c>
      <c r="AW26" s="5">
        <v>158.59</v>
      </c>
      <c r="AX26" s="20">
        <v>246.50449999999901</v>
      </c>
      <c r="AY26" s="20">
        <v>232.42500000000001</v>
      </c>
      <c r="AZ26" s="20">
        <v>232.73500000000001</v>
      </c>
      <c r="BA26" s="21">
        <v>18.7</v>
      </c>
      <c r="BB26" s="21">
        <v>3.2</v>
      </c>
      <c r="BC26" s="21">
        <v>17.100000000000001</v>
      </c>
      <c r="BD26" s="21">
        <v>99.1</v>
      </c>
      <c r="BF26" s="14" t="s">
        <v>18</v>
      </c>
      <c r="BG26" s="12" t="s">
        <v>119</v>
      </c>
      <c r="BH26" s="13" t="s">
        <v>120</v>
      </c>
    </row>
    <row r="27" spans="1:60" hidden="1" x14ac:dyDescent="0.3">
      <c r="B27" s="3">
        <v>10</v>
      </c>
      <c r="C27" s="3" t="s">
        <v>121</v>
      </c>
      <c r="D27" s="3">
        <v>251904</v>
      </c>
      <c r="E27" s="3">
        <v>231898</v>
      </c>
      <c r="F27" s="5" t="s">
        <v>78</v>
      </c>
      <c r="G27" s="5">
        <v>220638</v>
      </c>
      <c r="H27" s="5">
        <v>233821</v>
      </c>
      <c r="I27" s="5" t="s">
        <v>122</v>
      </c>
      <c r="J27" s="5">
        <v>221353</v>
      </c>
      <c r="K27" s="5" t="s">
        <v>67</v>
      </c>
      <c r="L27" s="5" t="s">
        <v>67</v>
      </c>
      <c r="M27" s="5" t="s">
        <v>81</v>
      </c>
      <c r="N27" s="5">
        <v>4.93</v>
      </c>
      <c r="O27" s="5">
        <v>5.85</v>
      </c>
      <c r="P27" s="5">
        <v>7.38</v>
      </c>
      <c r="Q27" s="5">
        <v>6.17</v>
      </c>
      <c r="R27" s="5">
        <v>1.81</v>
      </c>
      <c r="S27" s="5">
        <v>1.1399999999999999</v>
      </c>
      <c r="T27" s="5">
        <v>3.25</v>
      </c>
      <c r="U27" s="5">
        <v>3.34</v>
      </c>
      <c r="V27" s="5">
        <v>23.75</v>
      </c>
      <c r="W27" s="5">
        <v>17.29</v>
      </c>
      <c r="X27" s="5">
        <v>-0.64</v>
      </c>
      <c r="Y27" s="5">
        <v>-1.4</v>
      </c>
      <c r="Z27" s="5">
        <v>-1.73</v>
      </c>
      <c r="AA27" s="5">
        <v>-14.48</v>
      </c>
      <c r="AB27" s="5">
        <v>18.09</v>
      </c>
      <c r="AC27" s="5">
        <v>4.25</v>
      </c>
      <c r="AD27" s="5">
        <v>-51.79</v>
      </c>
      <c r="AE27" s="5">
        <v>-0.12</v>
      </c>
      <c r="AF27" s="5">
        <v>-0.06</v>
      </c>
      <c r="AG27" s="5">
        <v>-0.12</v>
      </c>
      <c r="AH27" s="5">
        <v>0.01</v>
      </c>
      <c r="AI27" s="5">
        <v>0.23</v>
      </c>
      <c r="AJ27" s="5">
        <v>0.21</v>
      </c>
      <c r="AK27" s="5">
        <v>0.09</v>
      </c>
      <c r="AL27" s="5">
        <v>0</v>
      </c>
      <c r="AM27" s="5">
        <v>0.05</v>
      </c>
      <c r="AN27" s="5">
        <v>0.08</v>
      </c>
      <c r="AO27" s="5">
        <v>0.56000000000000005</v>
      </c>
      <c r="AP27" s="5">
        <v>-1.26</v>
      </c>
      <c r="AQ27" s="5">
        <v>4.28</v>
      </c>
      <c r="AR27" s="5">
        <v>0</v>
      </c>
      <c r="AS27" s="5">
        <v>-0.5</v>
      </c>
      <c r="AT27" s="5">
        <v>-0.72</v>
      </c>
      <c r="AU27" s="5">
        <v>-0.79</v>
      </c>
      <c r="AV27" s="5">
        <v>0.3</v>
      </c>
      <c r="AW27" s="5">
        <v>158.53</v>
      </c>
      <c r="AX27" s="20">
        <v>239.2295</v>
      </c>
      <c r="AY27" s="20">
        <v>215.09949999999901</v>
      </c>
      <c r="AZ27" s="20">
        <v>236.2835</v>
      </c>
      <c r="BA27" s="21">
        <v>17.100000000000001</v>
      </c>
      <c r="BB27" s="21">
        <v>2.6</v>
      </c>
      <c r="BC27" s="21">
        <v>15.3</v>
      </c>
      <c r="BD27" s="21">
        <v>99.9</v>
      </c>
      <c r="BF27" s="14" t="s">
        <v>19</v>
      </c>
      <c r="BG27" s="12" t="s">
        <v>123</v>
      </c>
      <c r="BH27" s="13" t="s">
        <v>120</v>
      </c>
    </row>
    <row r="28" spans="1:60" x14ac:dyDescent="0.3">
      <c r="B28" s="3">
        <v>11</v>
      </c>
      <c r="C28" s="3" t="s">
        <v>124</v>
      </c>
      <c r="D28" s="3">
        <v>252009</v>
      </c>
      <c r="E28" s="3">
        <v>231417</v>
      </c>
      <c r="F28" s="5" t="s">
        <v>125</v>
      </c>
      <c r="G28" s="5">
        <v>221267</v>
      </c>
      <c r="H28" s="5">
        <v>230546</v>
      </c>
      <c r="I28" s="5" t="s">
        <v>126</v>
      </c>
      <c r="J28" s="5">
        <v>210997</v>
      </c>
      <c r="K28" s="5" t="s">
        <v>80</v>
      </c>
      <c r="L28" s="5" t="s">
        <v>80</v>
      </c>
      <c r="M28" s="5" t="s">
        <v>81</v>
      </c>
      <c r="N28" s="5">
        <v>6.44</v>
      </c>
      <c r="O28" s="5">
        <v>8.34</v>
      </c>
      <c r="P28" s="5">
        <v>9.89</v>
      </c>
      <c r="Q28" s="5">
        <v>5.65</v>
      </c>
      <c r="R28" s="5">
        <v>2.97</v>
      </c>
      <c r="S28" s="5">
        <v>2.1800000000000002</v>
      </c>
      <c r="T28" s="5">
        <v>2.4700000000000002</v>
      </c>
      <c r="U28" s="5">
        <v>2.9</v>
      </c>
      <c r="V28" s="5">
        <v>12.98</v>
      </c>
      <c r="W28" s="5">
        <v>11.56</v>
      </c>
      <c r="X28" s="5">
        <v>-0.43</v>
      </c>
      <c r="Y28" s="5">
        <v>-1.08</v>
      </c>
      <c r="Z28" s="5">
        <v>-1.87</v>
      </c>
      <c r="AA28" s="5">
        <v>-7.3</v>
      </c>
      <c r="AB28" s="5">
        <v>17.809999999999999</v>
      </c>
      <c r="AC28" s="5">
        <v>1.34</v>
      </c>
      <c r="AD28" s="5">
        <v>-2.83</v>
      </c>
      <c r="AE28" s="5">
        <v>-1.47</v>
      </c>
      <c r="AF28" s="5">
        <v>-0.82</v>
      </c>
      <c r="AG28" s="5">
        <v>-0.21</v>
      </c>
      <c r="AH28" s="5">
        <v>-0.18</v>
      </c>
      <c r="AI28" s="5">
        <v>0.36</v>
      </c>
      <c r="AJ28" s="5">
        <v>0.18</v>
      </c>
      <c r="AK28" s="5">
        <v>7.0000000000000007E-2</v>
      </c>
      <c r="AL28" s="5">
        <v>0.08</v>
      </c>
      <c r="AM28" s="5">
        <v>0.22</v>
      </c>
      <c r="AN28" s="5">
        <v>0.09</v>
      </c>
      <c r="AO28" s="5">
        <v>0.71</v>
      </c>
      <c r="AP28" s="5">
        <v>-0.06</v>
      </c>
      <c r="AQ28" s="5">
        <v>1.01</v>
      </c>
      <c r="AR28" s="5">
        <v>0</v>
      </c>
      <c r="AS28" s="5">
        <v>-0.68</v>
      </c>
      <c r="AT28" s="5">
        <v>-0.67</v>
      </c>
      <c r="AU28" s="5">
        <v>-0.91</v>
      </c>
      <c r="AV28" s="5">
        <v>0.37</v>
      </c>
      <c r="AW28" s="5">
        <v>154.69999999999999</v>
      </c>
      <c r="AX28" s="20">
        <v>248.5215</v>
      </c>
      <c r="AY28" s="20">
        <v>234.16749999999999</v>
      </c>
      <c r="AZ28" s="20">
        <v>235.61850000000001</v>
      </c>
      <c r="BA28" s="21">
        <v>17.399999999999999</v>
      </c>
      <c r="BB28" s="21">
        <v>2.7</v>
      </c>
      <c r="BC28" s="21">
        <v>15.5</v>
      </c>
      <c r="BD28" s="21">
        <v>100</v>
      </c>
      <c r="BF28" s="14" t="s">
        <v>20</v>
      </c>
      <c r="BG28" s="12" t="s">
        <v>127</v>
      </c>
      <c r="BH28" s="13" t="s">
        <v>120</v>
      </c>
    </row>
    <row r="29" spans="1:60" hidden="1" x14ac:dyDescent="0.3">
      <c r="B29" s="3">
        <v>12</v>
      </c>
      <c r="C29" s="3" t="s">
        <v>128</v>
      </c>
      <c r="D29" s="3">
        <v>250557</v>
      </c>
      <c r="E29" s="3">
        <v>230006</v>
      </c>
      <c r="F29" s="5" t="s">
        <v>129</v>
      </c>
      <c r="G29" s="5">
        <v>210997</v>
      </c>
      <c r="H29" s="5">
        <v>220302</v>
      </c>
      <c r="I29" s="5" t="s">
        <v>130</v>
      </c>
      <c r="J29" s="5" t="s">
        <v>828</v>
      </c>
      <c r="K29" s="5" t="s">
        <v>80</v>
      </c>
      <c r="L29" s="5" t="s">
        <v>80</v>
      </c>
      <c r="M29" s="5" t="s">
        <v>81</v>
      </c>
      <c r="N29" s="5">
        <v>4.51</v>
      </c>
      <c r="O29" s="5">
        <v>6.07</v>
      </c>
      <c r="P29" s="5">
        <v>8.25</v>
      </c>
      <c r="Q29" s="5">
        <v>5.24</v>
      </c>
      <c r="R29" s="5">
        <v>1.36</v>
      </c>
      <c r="S29" s="5">
        <v>0.68</v>
      </c>
      <c r="T29" s="5">
        <v>1.7</v>
      </c>
      <c r="U29" s="5">
        <v>1.68</v>
      </c>
      <c r="V29" s="5">
        <v>26.63</v>
      </c>
      <c r="W29" s="5">
        <v>22.56</v>
      </c>
      <c r="X29" s="5">
        <v>-0.66</v>
      </c>
      <c r="Y29" s="5">
        <v>-0.96</v>
      </c>
      <c r="Z29" s="5">
        <v>-1.0900000000000001</v>
      </c>
      <c r="AA29" s="5">
        <v>-17.47</v>
      </c>
      <c r="AB29" s="5">
        <v>22.15</v>
      </c>
      <c r="AC29" s="5">
        <v>-3.05</v>
      </c>
      <c r="AD29" s="5">
        <v>-11.07</v>
      </c>
      <c r="AE29" s="5">
        <v>-0.11</v>
      </c>
      <c r="AF29" s="5">
        <v>-0.65</v>
      </c>
      <c r="AG29" s="5">
        <v>-0.36</v>
      </c>
      <c r="AH29" s="5">
        <v>-0.25</v>
      </c>
      <c r="AI29" s="5">
        <v>0.19</v>
      </c>
      <c r="AJ29" s="5">
        <v>0.18</v>
      </c>
      <c r="AK29" s="5">
        <v>0.04</v>
      </c>
      <c r="AL29" s="5">
        <v>7.0000000000000007E-2</v>
      </c>
      <c r="AM29" s="5">
        <v>0.18</v>
      </c>
      <c r="AN29" s="5">
        <v>0.02</v>
      </c>
      <c r="AO29" s="5">
        <v>-0.48</v>
      </c>
      <c r="AP29" s="5">
        <v>-0.17</v>
      </c>
      <c r="AQ29" s="5">
        <v>2.52</v>
      </c>
      <c r="AR29" s="5">
        <v>0</v>
      </c>
      <c r="AS29" s="5">
        <v>-0.3</v>
      </c>
      <c r="AT29" s="5">
        <v>-0.22</v>
      </c>
      <c r="AU29" s="5">
        <v>-0.45</v>
      </c>
      <c r="AV29" s="5">
        <v>0.18</v>
      </c>
      <c r="AW29" s="5">
        <v>145.31</v>
      </c>
      <c r="AX29" s="20">
        <v>224.84549999999999</v>
      </c>
      <c r="AY29" s="20">
        <v>197.108</v>
      </c>
      <c r="AZ29" s="20">
        <v>218.178</v>
      </c>
      <c r="BA29" s="21">
        <v>17.399999999999999</v>
      </c>
      <c r="BB29" s="21">
        <v>2.7</v>
      </c>
      <c r="BC29" s="21">
        <v>15.7</v>
      </c>
      <c r="BD29" s="21">
        <v>99.5</v>
      </c>
      <c r="BF29" s="14" t="s">
        <v>21</v>
      </c>
      <c r="BG29" s="12" t="s">
        <v>131</v>
      </c>
      <c r="BH29" s="13" t="s">
        <v>120</v>
      </c>
    </row>
    <row r="30" spans="1:60" x14ac:dyDescent="0.3">
      <c r="B30" s="3">
        <v>13</v>
      </c>
      <c r="C30" s="3" t="s">
        <v>132</v>
      </c>
      <c r="D30" s="3">
        <v>251288</v>
      </c>
      <c r="E30" s="3">
        <v>231610</v>
      </c>
      <c r="F30" s="5" t="s">
        <v>133</v>
      </c>
      <c r="G30" s="5">
        <v>211503</v>
      </c>
      <c r="H30" s="5">
        <v>211040</v>
      </c>
      <c r="I30" s="5" t="s">
        <v>134</v>
      </c>
      <c r="J30" s="5">
        <v>190829</v>
      </c>
      <c r="K30" s="5" t="s">
        <v>80</v>
      </c>
      <c r="L30" s="5" t="s">
        <v>80</v>
      </c>
      <c r="M30" s="5" t="s">
        <v>81</v>
      </c>
      <c r="N30" s="5">
        <v>4.53</v>
      </c>
      <c r="O30" s="5">
        <v>6.87</v>
      </c>
      <c r="P30" s="5">
        <v>10.19</v>
      </c>
      <c r="Q30" s="5">
        <v>9.36</v>
      </c>
      <c r="R30" s="5">
        <v>0.92</v>
      </c>
      <c r="S30" s="5">
        <v>0.64</v>
      </c>
      <c r="T30" s="5">
        <v>2.2999999999999998</v>
      </c>
      <c r="U30" s="5">
        <v>2.42</v>
      </c>
      <c r="V30" s="5">
        <v>18.91</v>
      </c>
      <c r="W30" s="5">
        <v>14.19</v>
      </c>
      <c r="X30" s="5">
        <v>-0.82</v>
      </c>
      <c r="Y30" s="5">
        <v>-1.04</v>
      </c>
      <c r="Z30" s="5">
        <v>-1.76</v>
      </c>
      <c r="AA30" s="5">
        <v>-15.91</v>
      </c>
      <c r="AB30" s="5">
        <v>21.95</v>
      </c>
      <c r="AC30" s="5">
        <v>-1.62</v>
      </c>
      <c r="AD30" s="5">
        <v>-36.840000000000003</v>
      </c>
      <c r="AE30" s="5">
        <v>-1.02</v>
      </c>
      <c r="AF30" s="5">
        <v>-0.27</v>
      </c>
      <c r="AG30" s="5">
        <v>0.02</v>
      </c>
      <c r="AH30" s="5">
        <v>-0.28999999999999998</v>
      </c>
      <c r="AI30" s="5">
        <v>0.35</v>
      </c>
      <c r="AJ30" s="5">
        <v>0.21</v>
      </c>
      <c r="AK30" s="5">
        <v>0.08</v>
      </c>
      <c r="AL30" s="5">
        <v>0.05</v>
      </c>
      <c r="AM30" s="5">
        <v>0.24</v>
      </c>
      <c r="AN30" s="5">
        <v>0.05</v>
      </c>
      <c r="AO30" s="5">
        <v>0.81</v>
      </c>
      <c r="AP30" s="5">
        <v>-0.42</v>
      </c>
      <c r="AQ30" s="5">
        <v>1.1399999999999999</v>
      </c>
      <c r="AR30" s="5">
        <v>0</v>
      </c>
      <c r="AS30" s="5">
        <v>-0.43</v>
      </c>
      <c r="AT30" s="5">
        <v>-0.88</v>
      </c>
      <c r="AU30" s="5">
        <v>-0.69</v>
      </c>
      <c r="AV30" s="5">
        <v>0.32</v>
      </c>
      <c r="AW30" s="5">
        <v>158.69</v>
      </c>
      <c r="AX30" s="20">
        <v>227.15499999999901</v>
      </c>
      <c r="AY30" s="20">
        <v>204.518</v>
      </c>
      <c r="AZ30" s="20">
        <v>215.29399999999899</v>
      </c>
      <c r="BA30" s="21">
        <v>18.7</v>
      </c>
      <c r="BB30" s="21">
        <v>3</v>
      </c>
      <c r="BC30" s="21">
        <v>16.2</v>
      </c>
      <c r="BD30" s="21">
        <v>99.6</v>
      </c>
      <c r="BF30" s="14" t="s">
        <v>22</v>
      </c>
      <c r="BG30" s="12" t="s">
        <v>135</v>
      </c>
      <c r="BH30" s="13" t="s">
        <v>83</v>
      </c>
    </row>
    <row r="31" spans="1:60" x14ac:dyDescent="0.3">
      <c r="B31" s="3">
        <v>14</v>
      </c>
      <c r="C31" s="3" t="s">
        <v>136</v>
      </c>
      <c r="D31" s="3">
        <v>251218</v>
      </c>
      <c r="E31" s="3">
        <v>242025</v>
      </c>
      <c r="F31" s="5" t="s">
        <v>137</v>
      </c>
      <c r="G31" s="5" t="s">
        <v>824</v>
      </c>
      <c r="H31" s="5">
        <v>191009</v>
      </c>
      <c r="I31" s="5" t="s">
        <v>138</v>
      </c>
      <c r="J31" s="5">
        <v>130850</v>
      </c>
      <c r="K31" s="5" t="s">
        <v>80</v>
      </c>
      <c r="L31" s="5" t="s">
        <v>80</v>
      </c>
      <c r="M31" s="5" t="s">
        <v>81</v>
      </c>
      <c r="N31" s="5">
        <v>6.47</v>
      </c>
      <c r="O31" s="5">
        <v>9.02</v>
      </c>
      <c r="P31" s="5">
        <v>11.6</v>
      </c>
      <c r="Q31" s="5">
        <v>9.02</v>
      </c>
      <c r="R31" s="5">
        <v>0.89</v>
      </c>
      <c r="S31" s="5">
        <v>0.93</v>
      </c>
      <c r="T31" s="5">
        <v>2.0699999999999998</v>
      </c>
      <c r="U31" s="5">
        <v>2.5099999999999998</v>
      </c>
      <c r="V31" s="5">
        <v>18.45</v>
      </c>
      <c r="W31" s="5">
        <v>14.47</v>
      </c>
      <c r="X31" s="5">
        <v>-0.4</v>
      </c>
      <c r="Y31" s="5">
        <v>-0.52</v>
      </c>
      <c r="Z31" s="5">
        <v>-1.62</v>
      </c>
      <c r="AA31" s="5">
        <v>-8.7200000000000006</v>
      </c>
      <c r="AB31" s="5">
        <v>14</v>
      </c>
      <c r="AC31" s="5">
        <v>2.2400000000000002</v>
      </c>
      <c r="AD31" s="5">
        <v>-33.880000000000003</v>
      </c>
      <c r="AE31" s="5">
        <v>-1.17</v>
      </c>
      <c r="AF31" s="5">
        <v>-0.78</v>
      </c>
      <c r="AG31" s="5">
        <v>-0.47</v>
      </c>
      <c r="AH31" s="5">
        <v>-0.08</v>
      </c>
      <c r="AI31" s="5">
        <v>0.31</v>
      </c>
      <c r="AJ31" s="5">
        <v>0.08</v>
      </c>
      <c r="AK31" s="5">
        <v>0.06</v>
      </c>
      <c r="AL31" s="5">
        <v>0.03</v>
      </c>
      <c r="AM31" s="5">
        <v>0.22</v>
      </c>
      <c r="AN31" s="5">
        <v>0.05</v>
      </c>
      <c r="AO31" s="5">
        <v>-1.32</v>
      </c>
      <c r="AP31" s="5">
        <v>-1.1100000000000001</v>
      </c>
      <c r="AQ31" s="5">
        <v>3.25</v>
      </c>
      <c r="AR31" s="5">
        <v>0</v>
      </c>
      <c r="AS31" s="5">
        <v>-0.22</v>
      </c>
      <c r="AT31" s="5">
        <v>-0.13</v>
      </c>
      <c r="AU31" s="5">
        <v>-0.46</v>
      </c>
      <c r="AV31" s="5">
        <v>0.3</v>
      </c>
      <c r="AW31" s="5">
        <v>160.13</v>
      </c>
      <c r="AX31" s="20">
        <v>227.977</v>
      </c>
      <c r="AY31" s="20">
        <v>213.28800000000001</v>
      </c>
      <c r="AZ31" s="20">
        <v>220.48599999999999</v>
      </c>
      <c r="BA31" s="21">
        <v>18.100000000000001</v>
      </c>
      <c r="BB31" s="21">
        <v>3</v>
      </c>
      <c r="BC31" s="21">
        <v>16.5</v>
      </c>
      <c r="BD31" s="21">
        <v>99.76</v>
      </c>
      <c r="BF31" s="14" t="s">
        <v>23</v>
      </c>
      <c r="BG31" s="12" t="s">
        <v>139</v>
      </c>
      <c r="BH31" s="13" t="s">
        <v>83</v>
      </c>
    </row>
    <row r="32" spans="1:60" x14ac:dyDescent="0.3">
      <c r="B32" s="3">
        <v>15</v>
      </c>
      <c r="C32" s="3" t="s">
        <v>140</v>
      </c>
      <c r="D32" s="3">
        <v>251237</v>
      </c>
      <c r="E32" s="3">
        <v>231610</v>
      </c>
      <c r="F32" s="5" t="s">
        <v>133</v>
      </c>
      <c r="G32" s="5">
        <v>211503</v>
      </c>
      <c r="H32" s="5">
        <v>200626</v>
      </c>
      <c r="I32" s="5" t="s">
        <v>141</v>
      </c>
      <c r="J32" s="5" t="s">
        <v>829</v>
      </c>
      <c r="K32" s="5" t="s">
        <v>80</v>
      </c>
      <c r="L32" s="5" t="s">
        <v>80</v>
      </c>
      <c r="M32" s="5" t="s">
        <v>81</v>
      </c>
      <c r="N32" s="5">
        <v>5.98</v>
      </c>
      <c r="O32" s="5">
        <v>8.83</v>
      </c>
      <c r="P32" s="5">
        <v>11.07</v>
      </c>
      <c r="Q32" s="5">
        <v>7.48</v>
      </c>
      <c r="R32" s="5">
        <v>2.3199999999999998</v>
      </c>
      <c r="S32" s="5">
        <v>2.0299999999999998</v>
      </c>
      <c r="T32" s="5">
        <v>2.5099999999999998</v>
      </c>
      <c r="U32" s="5">
        <v>3.19</v>
      </c>
      <c r="V32" s="5">
        <v>13.21</v>
      </c>
      <c r="W32" s="5">
        <v>2.75</v>
      </c>
      <c r="X32" s="5">
        <v>-0.76</v>
      </c>
      <c r="Y32" s="5">
        <v>-1.61</v>
      </c>
      <c r="Z32" s="5">
        <v>-2.33</v>
      </c>
      <c r="AA32" s="5">
        <v>-15.78</v>
      </c>
      <c r="AB32" s="5">
        <v>21.03</v>
      </c>
      <c r="AC32" s="5">
        <v>-2.39</v>
      </c>
      <c r="AD32" s="5">
        <v>-18.809999999999999</v>
      </c>
      <c r="AE32" s="5">
        <v>-1.19</v>
      </c>
      <c r="AF32" s="5">
        <v>-0.11</v>
      </c>
      <c r="AG32" s="5">
        <v>-0.52</v>
      </c>
      <c r="AH32" s="5">
        <v>-0.22</v>
      </c>
      <c r="AI32" s="5">
        <v>0.33</v>
      </c>
      <c r="AJ32" s="5">
        <v>0.39</v>
      </c>
      <c r="AK32" s="5">
        <v>0.08</v>
      </c>
      <c r="AL32" s="5">
        <v>0.04</v>
      </c>
      <c r="AM32" s="5">
        <v>0.18</v>
      </c>
      <c r="AN32" s="5">
        <v>7.0000000000000007E-2</v>
      </c>
      <c r="AO32" s="5">
        <v>0.47</v>
      </c>
      <c r="AP32" s="5">
        <v>7.0000000000000007E-2</v>
      </c>
      <c r="AQ32" s="5">
        <v>0.02</v>
      </c>
      <c r="AR32" s="5">
        <v>0</v>
      </c>
      <c r="AS32" s="5">
        <v>-0.22</v>
      </c>
      <c r="AT32" s="5">
        <v>-0.6</v>
      </c>
      <c r="AU32" s="5">
        <v>-0.88</v>
      </c>
      <c r="AV32" s="5">
        <v>0.31</v>
      </c>
      <c r="AW32" s="5">
        <v>155.81</v>
      </c>
      <c r="AX32" s="20">
        <v>246.76</v>
      </c>
      <c r="AY32" s="20">
        <v>228.56800000000001</v>
      </c>
      <c r="AZ32" s="20">
        <v>228.803</v>
      </c>
      <c r="BA32" s="21">
        <v>18.100000000000001</v>
      </c>
      <c r="BB32" s="21">
        <v>3.2</v>
      </c>
      <c r="BC32" s="21">
        <v>17.8</v>
      </c>
      <c r="BD32" s="21">
        <v>99.6</v>
      </c>
      <c r="BF32" s="14" t="s">
        <v>24</v>
      </c>
      <c r="BG32" s="12" t="s">
        <v>142</v>
      </c>
      <c r="BH32" s="13" t="s">
        <v>83</v>
      </c>
    </row>
    <row r="33" spans="2:60" hidden="1" x14ac:dyDescent="0.3">
      <c r="B33" s="3">
        <v>16</v>
      </c>
      <c r="C33" s="3" t="s">
        <v>143</v>
      </c>
      <c r="D33" s="3">
        <v>250334</v>
      </c>
      <c r="E33" s="3">
        <v>242050</v>
      </c>
      <c r="F33" s="5" t="s">
        <v>144</v>
      </c>
      <c r="G33" s="5" t="s">
        <v>825</v>
      </c>
      <c r="H33" s="5">
        <v>191355</v>
      </c>
      <c r="I33" s="5" t="s">
        <v>145</v>
      </c>
      <c r="J33" s="5">
        <v>180341</v>
      </c>
      <c r="K33" s="5" t="s">
        <v>80</v>
      </c>
      <c r="L33" s="5" t="s">
        <v>80</v>
      </c>
      <c r="M33" s="5" t="s">
        <v>81</v>
      </c>
      <c r="N33" s="5">
        <v>6.41</v>
      </c>
      <c r="O33" s="5">
        <v>9.94</v>
      </c>
      <c r="P33" s="5">
        <v>12.71</v>
      </c>
      <c r="Q33" s="5">
        <v>10.97</v>
      </c>
      <c r="R33" s="5">
        <v>1.1100000000000001</v>
      </c>
      <c r="S33" s="5">
        <v>1.05</v>
      </c>
      <c r="T33" s="5">
        <v>0.78</v>
      </c>
      <c r="U33" s="5">
        <v>0.98</v>
      </c>
      <c r="V33" s="5">
        <v>19.239999999999998</v>
      </c>
      <c r="W33" s="5">
        <v>12.43</v>
      </c>
      <c r="X33" s="5">
        <v>0.36</v>
      </c>
      <c r="Y33" s="5">
        <v>0.22</v>
      </c>
      <c r="Z33" s="5">
        <v>-2</v>
      </c>
      <c r="AA33" s="5">
        <v>-16.239999999999998</v>
      </c>
      <c r="AB33" s="5">
        <v>18.14</v>
      </c>
      <c r="AC33" s="5">
        <v>0.13</v>
      </c>
      <c r="AD33" s="5">
        <v>-74.37</v>
      </c>
      <c r="AE33" s="5">
        <v>-1.57</v>
      </c>
      <c r="AF33" s="5">
        <v>-0.64</v>
      </c>
      <c r="AG33" s="5">
        <v>-0.64</v>
      </c>
      <c r="AH33" s="5">
        <v>-0.11</v>
      </c>
      <c r="AI33" s="5">
        <v>0.19</v>
      </c>
      <c r="AJ33" s="5">
        <v>0.11</v>
      </c>
      <c r="AK33" s="5">
        <v>0.08</v>
      </c>
      <c r="AL33" s="5">
        <v>0.01</v>
      </c>
      <c r="AM33" s="5">
        <v>0.1</v>
      </c>
      <c r="AN33" s="5">
        <v>0.03</v>
      </c>
      <c r="AO33" s="5">
        <v>0.12</v>
      </c>
      <c r="AP33" s="5">
        <v>-0.52</v>
      </c>
      <c r="AQ33" s="5">
        <v>3.79</v>
      </c>
      <c r="AR33" s="5">
        <v>0</v>
      </c>
      <c r="AS33" s="5">
        <v>-0.72</v>
      </c>
      <c r="AT33" s="5">
        <v>-1.1100000000000001</v>
      </c>
      <c r="AU33" s="5">
        <v>-0.46</v>
      </c>
      <c r="AV33" s="5">
        <v>0.34</v>
      </c>
      <c r="AW33" s="5">
        <v>159.4</v>
      </c>
      <c r="AX33" s="20">
        <v>234.03</v>
      </c>
      <c r="AY33" s="20">
        <v>221.55349999999899</v>
      </c>
      <c r="AZ33" s="20">
        <v>215.61249999999899</v>
      </c>
      <c r="BA33" s="21">
        <v>20.100000000000001</v>
      </c>
      <c r="BB33" s="21">
        <v>3.1</v>
      </c>
      <c r="BC33" s="21">
        <v>15.7</v>
      </c>
      <c r="BD33" s="21">
        <v>99.7</v>
      </c>
      <c r="BF33" s="14" t="s">
        <v>25</v>
      </c>
      <c r="BG33" s="12" t="s">
        <v>146</v>
      </c>
      <c r="BH33" s="13" t="s">
        <v>83</v>
      </c>
    </row>
    <row r="34" spans="2:60" x14ac:dyDescent="0.3">
      <c r="B34" s="3">
        <v>17</v>
      </c>
      <c r="C34" s="3" t="s">
        <v>147</v>
      </c>
      <c r="D34" s="3">
        <v>250265</v>
      </c>
      <c r="E34" s="3">
        <v>240580</v>
      </c>
      <c r="F34" s="5" t="s">
        <v>148</v>
      </c>
      <c r="G34" s="5" t="s">
        <v>825</v>
      </c>
      <c r="H34" s="5">
        <v>212417</v>
      </c>
      <c r="I34" s="5" t="s">
        <v>149</v>
      </c>
      <c r="J34" s="5" t="s">
        <v>822</v>
      </c>
      <c r="K34" s="5" t="s">
        <v>80</v>
      </c>
      <c r="L34" s="5" t="s">
        <v>67</v>
      </c>
      <c r="M34" s="5" t="s">
        <v>81</v>
      </c>
      <c r="N34" s="5">
        <v>5.72</v>
      </c>
      <c r="O34" s="5">
        <v>8.2799999999999994</v>
      </c>
      <c r="P34" s="5">
        <v>10.36</v>
      </c>
      <c r="Q34" s="5">
        <v>8.27</v>
      </c>
      <c r="R34" s="5">
        <v>1.43</v>
      </c>
      <c r="S34" s="5">
        <v>1.21</v>
      </c>
      <c r="T34" s="5">
        <v>3.03</v>
      </c>
      <c r="U34" s="5">
        <v>3.52</v>
      </c>
      <c r="V34" s="5">
        <v>22.35</v>
      </c>
      <c r="W34" s="5">
        <v>15.19</v>
      </c>
      <c r="X34" s="5">
        <v>0.19</v>
      </c>
      <c r="Y34" s="5">
        <v>-0.15</v>
      </c>
      <c r="Z34" s="5">
        <v>-1.76</v>
      </c>
      <c r="AA34" s="5">
        <v>-16.670000000000002</v>
      </c>
      <c r="AB34" s="5">
        <v>21.4</v>
      </c>
      <c r="AC34" s="5">
        <v>6.26</v>
      </c>
      <c r="AD34" s="5">
        <v>-64.010000000000005</v>
      </c>
      <c r="AE34" s="5">
        <v>-1.1599999999999999</v>
      </c>
      <c r="AF34" s="5">
        <v>-0.56999999999999995</v>
      </c>
      <c r="AG34" s="5">
        <v>-0.68</v>
      </c>
      <c r="AH34" s="5">
        <v>-0.06</v>
      </c>
      <c r="AI34" s="5">
        <v>0.28000000000000003</v>
      </c>
      <c r="AJ34" s="5">
        <v>0.11</v>
      </c>
      <c r="AK34" s="5">
        <v>0.05</v>
      </c>
      <c r="AL34" s="5">
        <v>0.04</v>
      </c>
      <c r="AM34" s="5">
        <v>0.23</v>
      </c>
      <c r="AN34" s="5">
        <v>0.04</v>
      </c>
      <c r="AO34" s="5">
        <v>0.67</v>
      </c>
      <c r="AP34" s="5">
        <v>-0.9</v>
      </c>
      <c r="AQ34" s="5">
        <v>2.99</v>
      </c>
      <c r="AR34" s="5">
        <v>0</v>
      </c>
      <c r="AS34" s="5">
        <v>-0.63</v>
      </c>
      <c r="AT34" s="5">
        <v>-1.06</v>
      </c>
      <c r="AU34" s="5">
        <v>-0.49</v>
      </c>
      <c r="AV34" s="5">
        <v>0.42</v>
      </c>
      <c r="AW34" s="5">
        <v>161.87</v>
      </c>
      <c r="AX34" s="20">
        <v>253.096</v>
      </c>
      <c r="AY34" s="20">
        <v>233.80349999999899</v>
      </c>
      <c r="AZ34" s="20">
        <v>234.338999999999</v>
      </c>
      <c r="BA34" s="21">
        <v>19</v>
      </c>
      <c r="BB34" s="21">
        <v>2.6</v>
      </c>
      <c r="BC34" s="21">
        <v>13.7</v>
      </c>
      <c r="BD34" s="21">
        <v>99.7</v>
      </c>
      <c r="BF34" s="14" t="s">
        <v>26</v>
      </c>
      <c r="BG34" s="12" t="s">
        <v>150</v>
      </c>
      <c r="BH34" s="13" t="s">
        <v>83</v>
      </c>
    </row>
    <row r="35" spans="2:60" x14ac:dyDescent="0.3">
      <c r="B35" s="3">
        <v>18</v>
      </c>
      <c r="C35" s="3" t="s">
        <v>151</v>
      </c>
      <c r="D35" s="3">
        <v>251169</v>
      </c>
      <c r="E35" s="3">
        <v>230006</v>
      </c>
      <c r="F35" s="5" t="s">
        <v>129</v>
      </c>
      <c r="G35" s="5">
        <v>210997</v>
      </c>
      <c r="H35" s="5">
        <v>211360</v>
      </c>
      <c r="I35" s="5" t="s">
        <v>152</v>
      </c>
      <c r="J35" s="5" t="s">
        <v>822</v>
      </c>
      <c r="K35" s="5" t="s">
        <v>100</v>
      </c>
      <c r="L35" s="5" t="s">
        <v>100</v>
      </c>
      <c r="M35" s="5" t="s">
        <v>153</v>
      </c>
      <c r="N35" s="5">
        <v>5.57</v>
      </c>
      <c r="O35" s="5">
        <v>11.18</v>
      </c>
      <c r="P35" s="5">
        <v>14.7</v>
      </c>
      <c r="Q35" s="5">
        <v>11.56</v>
      </c>
      <c r="R35" s="5">
        <v>2.42</v>
      </c>
      <c r="S35" s="5">
        <v>1.88</v>
      </c>
      <c r="T35" s="5">
        <v>1.79</v>
      </c>
      <c r="U35" s="5">
        <v>2.06</v>
      </c>
      <c r="V35" s="5">
        <v>18.2</v>
      </c>
      <c r="W35" s="5">
        <v>6.61</v>
      </c>
      <c r="X35" s="5">
        <v>-0.16</v>
      </c>
      <c r="Y35" s="5">
        <v>-0.32</v>
      </c>
      <c r="Z35" s="5">
        <v>-2.25</v>
      </c>
      <c r="AA35" s="5">
        <v>-11.91</v>
      </c>
      <c r="AB35" s="5">
        <v>18.89</v>
      </c>
      <c r="AC35" s="5">
        <v>2.46</v>
      </c>
      <c r="AD35" s="5">
        <v>-34.729999999999997</v>
      </c>
      <c r="AE35" s="5">
        <v>-0.53</v>
      </c>
      <c r="AF35" s="5">
        <v>-0.65</v>
      </c>
      <c r="AG35" s="5">
        <v>-0.16</v>
      </c>
      <c r="AH35" s="5">
        <v>-0.38</v>
      </c>
      <c r="AI35" s="5">
        <v>0.33</v>
      </c>
      <c r="AJ35" s="5">
        <v>0.17</v>
      </c>
      <c r="AK35" s="5">
        <v>0.11</v>
      </c>
      <c r="AL35" s="5">
        <v>0.03</v>
      </c>
      <c r="AM35" s="5">
        <v>0.21</v>
      </c>
      <c r="AN35" s="5">
        <v>0.04</v>
      </c>
      <c r="AO35" s="5">
        <v>0.85</v>
      </c>
      <c r="AP35" s="5">
        <v>0.6</v>
      </c>
      <c r="AQ35" s="5">
        <v>-1.18</v>
      </c>
      <c r="AR35" s="5">
        <v>0</v>
      </c>
      <c r="AS35" s="5">
        <v>-0.38</v>
      </c>
      <c r="AT35" s="5">
        <v>-0.53</v>
      </c>
      <c r="AU35" s="5">
        <v>-0.24</v>
      </c>
      <c r="AV35" s="5">
        <v>0.43</v>
      </c>
      <c r="AW35" s="5">
        <v>149.82</v>
      </c>
      <c r="AX35" s="20">
        <v>227.72199999999901</v>
      </c>
      <c r="AY35" s="20">
        <v>217.20699999999999</v>
      </c>
      <c r="AZ35" s="20">
        <v>212.859499999999</v>
      </c>
      <c r="BA35" s="21">
        <v>18</v>
      </c>
      <c r="BB35" s="21">
        <v>3</v>
      </c>
      <c r="BC35" s="21">
        <v>16.600000000000001</v>
      </c>
      <c r="BD35" s="21">
        <v>99.8</v>
      </c>
      <c r="BF35" s="14" t="s">
        <v>27</v>
      </c>
      <c r="BG35" s="12" t="s">
        <v>154</v>
      </c>
      <c r="BH35" s="13" t="s">
        <v>83</v>
      </c>
    </row>
    <row r="36" spans="2:60" x14ac:dyDescent="0.3">
      <c r="B36" s="3">
        <v>19</v>
      </c>
      <c r="C36" s="3" t="s">
        <v>155</v>
      </c>
      <c r="D36" s="3">
        <v>251450</v>
      </c>
      <c r="E36" s="3">
        <v>230101</v>
      </c>
      <c r="F36" s="5" t="s">
        <v>156</v>
      </c>
      <c r="G36" s="5">
        <v>211708</v>
      </c>
      <c r="H36" s="5">
        <v>231628</v>
      </c>
      <c r="I36" s="5" t="s">
        <v>157</v>
      </c>
      <c r="J36" s="5">
        <v>220638</v>
      </c>
      <c r="K36" s="5" t="s">
        <v>80</v>
      </c>
      <c r="L36" s="5" t="s">
        <v>80</v>
      </c>
      <c r="M36" s="5" t="s">
        <v>81</v>
      </c>
      <c r="N36" s="5">
        <v>5.38</v>
      </c>
      <c r="O36" s="5">
        <v>8.7200000000000006</v>
      </c>
      <c r="P36" s="5">
        <v>11.6</v>
      </c>
      <c r="Q36" s="5">
        <v>7.22</v>
      </c>
      <c r="R36" s="5">
        <v>2.48</v>
      </c>
      <c r="S36" s="5">
        <v>2.0099999999999998</v>
      </c>
      <c r="T36" s="5">
        <v>2.76</v>
      </c>
      <c r="U36" s="5">
        <v>3.28</v>
      </c>
      <c r="V36" s="5">
        <v>28.17</v>
      </c>
      <c r="W36" s="5">
        <v>20.010000000000002</v>
      </c>
      <c r="X36" s="5">
        <v>0.27</v>
      </c>
      <c r="Y36" s="5">
        <v>-0.15</v>
      </c>
      <c r="Z36" s="5">
        <v>-1.36</v>
      </c>
      <c r="AA36" s="5">
        <v>-11.7</v>
      </c>
      <c r="AB36" s="5">
        <v>19.690000000000001</v>
      </c>
      <c r="AC36" s="5">
        <v>1.1100000000000001</v>
      </c>
      <c r="AD36" s="5">
        <v>-63.86</v>
      </c>
      <c r="AE36" s="5">
        <v>-0.68</v>
      </c>
      <c r="AF36" s="5">
        <v>-0.02</v>
      </c>
      <c r="AG36" s="5">
        <v>0</v>
      </c>
      <c r="AH36" s="5">
        <v>-0.24</v>
      </c>
      <c r="AI36" s="5">
        <v>0.25</v>
      </c>
      <c r="AJ36" s="5">
        <v>0.16</v>
      </c>
      <c r="AK36" s="5">
        <v>0.06</v>
      </c>
      <c r="AL36" s="5">
        <v>0.01</v>
      </c>
      <c r="AM36" s="5">
        <v>0.14000000000000001</v>
      </c>
      <c r="AN36" s="5">
        <v>0.06</v>
      </c>
      <c r="AO36" s="5">
        <v>-1.66</v>
      </c>
      <c r="AP36" s="5">
        <v>-0.8</v>
      </c>
      <c r="AQ36" s="5">
        <v>1.69</v>
      </c>
      <c r="AR36" s="5">
        <v>0</v>
      </c>
      <c r="AS36" s="5">
        <v>-0.17</v>
      </c>
      <c r="AT36" s="5">
        <v>-0.27</v>
      </c>
      <c r="AU36" s="5">
        <v>-0.3</v>
      </c>
      <c r="AV36" s="5">
        <v>0.4</v>
      </c>
      <c r="AW36" s="5">
        <v>157.69999999999999</v>
      </c>
      <c r="AX36" s="20">
        <v>236.5155</v>
      </c>
      <c r="AY36" s="20">
        <v>218.965</v>
      </c>
      <c r="AZ36" s="20">
        <v>227.04649999999901</v>
      </c>
      <c r="BA36" s="21">
        <v>19.2</v>
      </c>
      <c r="BB36" s="21">
        <v>3</v>
      </c>
      <c r="BC36" s="21">
        <v>15.6</v>
      </c>
      <c r="BD36" s="21">
        <v>99.8</v>
      </c>
      <c r="BF36" s="14" t="s">
        <v>28</v>
      </c>
      <c r="BG36" s="12" t="s">
        <v>158</v>
      </c>
      <c r="BH36" s="13" t="s">
        <v>54</v>
      </c>
    </row>
    <row r="37" spans="2:60" x14ac:dyDescent="0.3">
      <c r="B37" s="3">
        <v>20</v>
      </c>
      <c r="C37" s="3" t="s">
        <v>159</v>
      </c>
      <c r="D37" s="3">
        <v>251895</v>
      </c>
      <c r="E37" s="3">
        <v>231417</v>
      </c>
      <c r="F37" s="5" t="s">
        <v>125</v>
      </c>
      <c r="G37" s="5">
        <v>221267</v>
      </c>
      <c r="H37" s="5">
        <v>232130</v>
      </c>
      <c r="I37" s="5" t="s">
        <v>160</v>
      </c>
      <c r="J37" s="5">
        <v>220451</v>
      </c>
      <c r="K37" s="5" t="s">
        <v>67</v>
      </c>
      <c r="L37" s="5" t="s">
        <v>67</v>
      </c>
      <c r="M37" s="5" t="s">
        <v>81</v>
      </c>
      <c r="N37" s="5">
        <v>6.86</v>
      </c>
      <c r="O37" s="5">
        <v>10.58</v>
      </c>
      <c r="P37" s="5">
        <v>12.04</v>
      </c>
      <c r="Q37" s="5">
        <v>10.81</v>
      </c>
      <c r="R37" s="5">
        <v>2.39</v>
      </c>
      <c r="S37" s="5">
        <v>1.8</v>
      </c>
      <c r="T37" s="5">
        <v>3.49</v>
      </c>
      <c r="U37" s="5">
        <v>3.9</v>
      </c>
      <c r="V37" s="5">
        <v>12.01</v>
      </c>
      <c r="W37" s="5">
        <v>10.55</v>
      </c>
      <c r="X37" s="5">
        <v>0.06</v>
      </c>
      <c r="Y37" s="5">
        <v>-0.45</v>
      </c>
      <c r="Z37" s="5">
        <v>-2.19</v>
      </c>
      <c r="AA37" s="5">
        <v>-13.97</v>
      </c>
      <c r="AB37" s="5">
        <v>17.39</v>
      </c>
      <c r="AC37" s="5">
        <v>2.42</v>
      </c>
      <c r="AD37" s="5">
        <v>-49.72</v>
      </c>
      <c r="AE37" s="5">
        <v>-1.35</v>
      </c>
      <c r="AF37" s="5">
        <v>-0.56999999999999995</v>
      </c>
      <c r="AG37" s="5">
        <v>-0.26</v>
      </c>
      <c r="AH37" s="5">
        <v>-0.18</v>
      </c>
      <c r="AI37" s="5">
        <v>0.41</v>
      </c>
      <c r="AJ37" s="5">
        <v>0.37</v>
      </c>
      <c r="AK37" s="5">
        <v>0.08</v>
      </c>
      <c r="AL37" s="5">
        <v>0.06</v>
      </c>
      <c r="AM37" s="5">
        <v>0.2</v>
      </c>
      <c r="AN37" s="5">
        <v>0.11</v>
      </c>
      <c r="AO37" s="5">
        <v>0.48</v>
      </c>
      <c r="AP37" s="5">
        <v>-0.33</v>
      </c>
      <c r="AQ37" s="5">
        <v>0.43</v>
      </c>
      <c r="AR37" s="5">
        <v>0</v>
      </c>
      <c r="AS37" s="5">
        <v>-0.38</v>
      </c>
      <c r="AT37" s="5">
        <v>-0.32</v>
      </c>
      <c r="AU37" s="5">
        <v>-0.21</v>
      </c>
      <c r="AV37" s="5">
        <v>0.42</v>
      </c>
      <c r="AW37" s="5">
        <v>162.80000000000001</v>
      </c>
      <c r="AX37" s="20">
        <v>247.47949999999901</v>
      </c>
      <c r="AY37" s="20">
        <v>238.097499999999</v>
      </c>
      <c r="AZ37" s="20">
        <v>230.76749999999899</v>
      </c>
      <c r="BA37" s="21">
        <v>19.3</v>
      </c>
      <c r="BB37" s="21">
        <v>3</v>
      </c>
      <c r="BC37" s="21">
        <v>15.5</v>
      </c>
      <c r="BD37" s="21">
        <v>99.9</v>
      </c>
      <c r="BF37" s="14" t="s">
        <v>29</v>
      </c>
      <c r="BG37" s="12" t="s">
        <v>161</v>
      </c>
      <c r="BH37" s="13" t="s">
        <v>83</v>
      </c>
    </row>
    <row r="38" spans="2:60" hidden="1" x14ac:dyDescent="0.3">
      <c r="B38" s="3">
        <v>21</v>
      </c>
      <c r="C38" s="3" t="s">
        <v>162</v>
      </c>
      <c r="D38" s="3">
        <v>251762</v>
      </c>
      <c r="E38" s="3">
        <v>231279</v>
      </c>
      <c r="F38" s="5" t="s">
        <v>163</v>
      </c>
      <c r="G38" s="5">
        <v>201212</v>
      </c>
      <c r="H38" s="5">
        <v>231231</v>
      </c>
      <c r="I38" s="5" t="s">
        <v>164</v>
      </c>
      <c r="J38" s="5">
        <v>211844</v>
      </c>
      <c r="K38" s="5" t="s">
        <v>80</v>
      </c>
      <c r="L38" s="5" t="s">
        <v>80</v>
      </c>
      <c r="M38" s="5" t="s">
        <v>81</v>
      </c>
      <c r="N38" s="5">
        <v>5.59</v>
      </c>
      <c r="O38" s="5">
        <v>7</v>
      </c>
      <c r="P38" s="5">
        <v>10.130000000000001</v>
      </c>
      <c r="Q38" s="5">
        <v>8.89</v>
      </c>
      <c r="R38" s="5">
        <v>0.6</v>
      </c>
      <c r="S38" s="5">
        <v>0.74</v>
      </c>
      <c r="T38" s="5">
        <v>1.69</v>
      </c>
      <c r="U38" s="5">
        <v>1.96</v>
      </c>
      <c r="V38" s="5">
        <v>33.840000000000003</v>
      </c>
      <c r="W38" s="5">
        <v>27.93</v>
      </c>
      <c r="X38" s="5">
        <v>-0.79</v>
      </c>
      <c r="Y38" s="5">
        <v>-1.04</v>
      </c>
      <c r="Z38" s="5">
        <v>-1.42</v>
      </c>
      <c r="AA38" s="5">
        <v>-15.75</v>
      </c>
      <c r="AB38" s="5">
        <v>19.64</v>
      </c>
      <c r="AC38" s="5">
        <v>-0.32</v>
      </c>
      <c r="AD38" s="5">
        <v>7.46</v>
      </c>
      <c r="AE38" s="5">
        <v>-0.43</v>
      </c>
      <c r="AF38" s="5">
        <v>-0.31</v>
      </c>
      <c r="AG38" s="5">
        <v>-0.17</v>
      </c>
      <c r="AH38" s="5">
        <v>-0.19</v>
      </c>
      <c r="AI38" s="5">
        <v>0.21</v>
      </c>
      <c r="AJ38" s="5">
        <v>0.17</v>
      </c>
      <c r="AK38" s="5">
        <v>7.0000000000000007E-2</v>
      </c>
      <c r="AL38" s="5">
        <v>-0.01</v>
      </c>
      <c r="AM38" s="5">
        <v>0.05</v>
      </c>
      <c r="AN38" s="5">
        <v>0.08</v>
      </c>
      <c r="AO38" s="5">
        <v>-0.66</v>
      </c>
      <c r="AP38" s="5">
        <v>-0.41</v>
      </c>
      <c r="AQ38" s="5">
        <v>1.81</v>
      </c>
      <c r="AR38" s="5">
        <v>0</v>
      </c>
      <c r="AS38" s="5">
        <v>-0.39</v>
      </c>
      <c r="AT38" s="5">
        <v>-0.2</v>
      </c>
      <c r="AU38" s="5">
        <v>-0.47</v>
      </c>
      <c r="AV38" s="5">
        <v>0.28999999999999998</v>
      </c>
      <c r="AW38" s="5">
        <v>162.05000000000001</v>
      </c>
      <c r="AX38" s="20">
        <v>234.9085</v>
      </c>
      <c r="AY38" s="20">
        <v>206.85249999999999</v>
      </c>
      <c r="AZ38" s="20">
        <v>236.322</v>
      </c>
      <c r="BA38" s="21">
        <v>17.600000000000001</v>
      </c>
      <c r="BB38" s="21">
        <v>2.9</v>
      </c>
      <c r="BC38" s="21">
        <v>16.3</v>
      </c>
      <c r="BD38" s="21">
        <v>99.8</v>
      </c>
      <c r="BF38" s="14" t="s">
        <v>75</v>
      </c>
      <c r="BG38" s="12" t="s">
        <v>165</v>
      </c>
      <c r="BH38" s="13" t="s">
        <v>166</v>
      </c>
    </row>
    <row r="39" spans="2:60" x14ac:dyDescent="0.3">
      <c r="B39" s="3">
        <v>22</v>
      </c>
      <c r="C39" s="3" t="s">
        <v>167</v>
      </c>
      <c r="D39" s="3">
        <v>251707</v>
      </c>
      <c r="E39" s="3">
        <v>231417</v>
      </c>
      <c r="F39" s="5" t="s">
        <v>125</v>
      </c>
      <c r="G39" s="5">
        <v>221267</v>
      </c>
      <c r="H39" s="5">
        <v>230509</v>
      </c>
      <c r="I39" s="5" t="s">
        <v>168</v>
      </c>
      <c r="J39" s="5">
        <v>191150</v>
      </c>
      <c r="K39" s="5" t="s">
        <v>80</v>
      </c>
      <c r="L39" s="5" t="s">
        <v>80</v>
      </c>
      <c r="M39" s="5" t="s">
        <v>81</v>
      </c>
      <c r="N39" s="5">
        <v>4.1500000000000004</v>
      </c>
      <c r="O39" s="5">
        <v>6.61</v>
      </c>
      <c r="P39" s="5">
        <v>8.7899999999999991</v>
      </c>
      <c r="Q39" s="5">
        <v>5.8</v>
      </c>
      <c r="R39" s="5">
        <v>1.52</v>
      </c>
      <c r="S39" s="5">
        <v>1.31</v>
      </c>
      <c r="T39" s="5">
        <v>2.42</v>
      </c>
      <c r="U39" s="5">
        <v>2.82</v>
      </c>
      <c r="V39" s="5">
        <v>21.74</v>
      </c>
      <c r="W39" s="5">
        <v>12.12</v>
      </c>
      <c r="X39" s="5">
        <v>-0.63</v>
      </c>
      <c r="Y39" s="5">
        <v>-0.54</v>
      </c>
      <c r="Z39" s="5">
        <v>-1.38</v>
      </c>
      <c r="AA39" s="5">
        <v>-12.94</v>
      </c>
      <c r="AB39" s="5">
        <v>17.3</v>
      </c>
      <c r="AC39" s="5">
        <v>2.4900000000000002</v>
      </c>
      <c r="AD39" s="5">
        <v>-40.19</v>
      </c>
      <c r="AE39" s="5">
        <v>-0.77</v>
      </c>
      <c r="AF39" s="5">
        <v>-0.75</v>
      </c>
      <c r="AG39" s="5">
        <v>0.08</v>
      </c>
      <c r="AH39" s="5">
        <v>-0.11</v>
      </c>
      <c r="AI39" s="5">
        <v>0.25</v>
      </c>
      <c r="AJ39" s="5">
        <v>0.32</v>
      </c>
      <c r="AK39" s="5">
        <v>7.0000000000000007E-2</v>
      </c>
      <c r="AL39" s="5">
        <v>0.02</v>
      </c>
      <c r="AM39" s="5">
        <v>0.05</v>
      </c>
      <c r="AN39" s="5">
        <v>0.08</v>
      </c>
      <c r="AO39" s="5">
        <v>1</v>
      </c>
      <c r="AP39" s="5">
        <v>0.31</v>
      </c>
      <c r="AQ39" s="5">
        <v>-0.57999999999999996</v>
      </c>
      <c r="AR39" s="5">
        <v>0</v>
      </c>
      <c r="AS39" s="5">
        <v>-0.36</v>
      </c>
      <c r="AT39" s="5">
        <v>-0.46</v>
      </c>
      <c r="AU39" s="5">
        <v>-0.77</v>
      </c>
      <c r="AV39" s="5">
        <v>0.27</v>
      </c>
      <c r="AW39" s="5">
        <v>153.06</v>
      </c>
      <c r="AX39" s="20">
        <v>229.2705</v>
      </c>
      <c r="AY39" s="20">
        <v>212.94900000000001</v>
      </c>
      <c r="AZ39" s="20">
        <v>221.80549999999999</v>
      </c>
      <c r="BA39" s="21">
        <v>19.2</v>
      </c>
      <c r="BB39" s="21">
        <v>3.4</v>
      </c>
      <c r="BC39" s="21">
        <v>17.600000000000001</v>
      </c>
      <c r="BD39" s="21">
        <v>99.4</v>
      </c>
      <c r="BF39" s="14" t="s">
        <v>31</v>
      </c>
      <c r="BG39" s="12" t="s">
        <v>169</v>
      </c>
      <c r="BH39" s="13" t="s">
        <v>120</v>
      </c>
    </row>
    <row r="40" spans="2:60" x14ac:dyDescent="0.3">
      <c r="B40" s="3">
        <v>23</v>
      </c>
      <c r="C40" s="3" t="s">
        <v>170</v>
      </c>
      <c r="D40" s="3">
        <v>251883</v>
      </c>
      <c r="E40" s="3">
        <v>231417</v>
      </c>
      <c r="F40" s="5" t="s">
        <v>125</v>
      </c>
      <c r="G40" s="5">
        <v>221267</v>
      </c>
      <c r="H40" s="5">
        <v>230926</v>
      </c>
      <c r="I40" s="5" t="s">
        <v>171</v>
      </c>
      <c r="J40" s="5">
        <v>210412</v>
      </c>
      <c r="K40" s="5" t="s">
        <v>67</v>
      </c>
      <c r="L40" s="5" t="s">
        <v>67</v>
      </c>
      <c r="M40" s="5" t="s">
        <v>81</v>
      </c>
      <c r="N40" s="5">
        <v>6.68</v>
      </c>
      <c r="O40" s="5">
        <v>9.16</v>
      </c>
      <c r="P40" s="5">
        <v>11.6</v>
      </c>
      <c r="Q40" s="5">
        <v>8.02</v>
      </c>
      <c r="R40" s="5">
        <v>2.5</v>
      </c>
      <c r="S40" s="5">
        <v>1.98</v>
      </c>
      <c r="T40" s="5">
        <v>1.68</v>
      </c>
      <c r="U40" s="5">
        <v>2.08</v>
      </c>
      <c r="V40" s="5">
        <v>17.45</v>
      </c>
      <c r="W40" s="5">
        <v>14.2</v>
      </c>
      <c r="X40" s="5">
        <v>-0.48</v>
      </c>
      <c r="Y40" s="5">
        <v>-0.7</v>
      </c>
      <c r="Z40" s="5">
        <v>-1.77</v>
      </c>
      <c r="AA40" s="5">
        <v>-10.19</v>
      </c>
      <c r="AB40" s="5">
        <v>18.670000000000002</v>
      </c>
      <c r="AC40" s="5">
        <v>2.11</v>
      </c>
      <c r="AD40" s="5">
        <v>-12.33</v>
      </c>
      <c r="AE40" s="5">
        <v>-1.35</v>
      </c>
      <c r="AF40" s="5">
        <v>-0.41</v>
      </c>
      <c r="AG40" s="5">
        <v>-0.53</v>
      </c>
      <c r="AH40" s="5">
        <v>-0.03</v>
      </c>
      <c r="AI40" s="5">
        <v>0.34</v>
      </c>
      <c r="AJ40" s="5">
        <v>0.14000000000000001</v>
      </c>
      <c r="AK40" s="5">
        <v>0.1</v>
      </c>
      <c r="AL40" s="5">
        <v>0.06</v>
      </c>
      <c r="AM40" s="5">
        <v>0.19</v>
      </c>
      <c r="AN40" s="5">
        <v>0.06</v>
      </c>
      <c r="AO40" s="5">
        <v>1.18</v>
      </c>
      <c r="AP40" s="5">
        <v>0.27</v>
      </c>
      <c r="AQ40" s="5">
        <v>1.97</v>
      </c>
      <c r="AR40" s="5">
        <v>0</v>
      </c>
      <c r="AS40" s="5">
        <v>-0.44</v>
      </c>
      <c r="AT40" s="5">
        <v>-0.52</v>
      </c>
      <c r="AU40" s="5">
        <v>-0.32</v>
      </c>
      <c r="AV40" s="5">
        <v>0.37</v>
      </c>
      <c r="AW40" s="5">
        <v>160.30000000000001</v>
      </c>
      <c r="AX40" s="20">
        <v>246.98949999999999</v>
      </c>
      <c r="AY40" s="20">
        <v>230.795999999999</v>
      </c>
      <c r="AZ40" s="20">
        <v>233.75899999999999</v>
      </c>
      <c r="BA40" s="21">
        <v>18.2</v>
      </c>
      <c r="BB40" s="21">
        <v>2.9</v>
      </c>
      <c r="BC40" s="21">
        <v>16</v>
      </c>
      <c r="BD40" s="21">
        <v>99.7</v>
      </c>
      <c r="BF40" s="14" t="s">
        <v>32</v>
      </c>
      <c r="BG40" s="12" t="s">
        <v>172</v>
      </c>
      <c r="BH40" s="13" t="s">
        <v>120</v>
      </c>
    </row>
    <row r="41" spans="2:60" hidden="1" x14ac:dyDescent="0.3">
      <c r="B41" s="3">
        <v>24</v>
      </c>
      <c r="C41" s="3" t="s">
        <v>173</v>
      </c>
      <c r="D41" s="3">
        <v>250117</v>
      </c>
      <c r="E41" s="3">
        <v>232717</v>
      </c>
      <c r="F41" s="5" t="s">
        <v>174</v>
      </c>
      <c r="G41" s="5">
        <v>211558</v>
      </c>
      <c r="H41" s="5">
        <v>211317</v>
      </c>
      <c r="I41" s="5" t="s">
        <v>175</v>
      </c>
      <c r="J41" s="5">
        <v>191128</v>
      </c>
      <c r="K41" s="5" t="s">
        <v>67</v>
      </c>
      <c r="L41" s="5" t="s">
        <v>67</v>
      </c>
      <c r="M41" s="5" t="s">
        <v>153</v>
      </c>
      <c r="N41" s="5">
        <v>4.67</v>
      </c>
      <c r="O41" s="5">
        <v>6</v>
      </c>
      <c r="P41" s="5">
        <v>7.93</v>
      </c>
      <c r="Q41" s="5">
        <v>4.03</v>
      </c>
      <c r="R41" s="5">
        <v>2.17</v>
      </c>
      <c r="S41" s="5">
        <v>1.33</v>
      </c>
      <c r="T41" s="5">
        <v>2.08</v>
      </c>
      <c r="U41" s="5">
        <v>2.29</v>
      </c>
      <c r="V41" s="5">
        <v>30.22</v>
      </c>
      <c r="W41" s="5">
        <v>19.07</v>
      </c>
      <c r="X41" s="5">
        <v>-0.72</v>
      </c>
      <c r="Y41" s="5">
        <v>-0.81</v>
      </c>
      <c r="Z41" s="5">
        <v>-0.69</v>
      </c>
      <c r="AA41" s="5">
        <v>-12.06</v>
      </c>
      <c r="AB41" s="5">
        <v>20.190000000000001</v>
      </c>
      <c r="AC41" s="5">
        <v>-3.13</v>
      </c>
      <c r="AD41" s="5">
        <v>-31.93</v>
      </c>
      <c r="AE41" s="5">
        <v>-0.62</v>
      </c>
      <c r="AF41" s="5">
        <v>-0.42</v>
      </c>
      <c r="AG41" s="5">
        <v>0.03</v>
      </c>
      <c r="AH41" s="5">
        <v>-0.04</v>
      </c>
      <c r="AI41" s="5">
        <v>0.22</v>
      </c>
      <c r="AJ41" s="5">
        <v>-0.01</v>
      </c>
      <c r="AK41" s="5">
        <v>0.06</v>
      </c>
      <c r="AL41" s="5">
        <v>0</v>
      </c>
      <c r="AM41" s="5">
        <v>0.12</v>
      </c>
      <c r="AN41" s="5">
        <v>0.05</v>
      </c>
      <c r="AO41" s="5">
        <v>-1.93</v>
      </c>
      <c r="AP41" s="5">
        <v>0.62</v>
      </c>
      <c r="AQ41" s="5">
        <v>-1.18</v>
      </c>
      <c r="AR41" s="5">
        <v>0</v>
      </c>
      <c r="AS41" s="5">
        <v>-0.46</v>
      </c>
      <c r="AT41" s="5">
        <v>-0.91</v>
      </c>
      <c r="AU41" s="5">
        <v>-0.45</v>
      </c>
      <c r="AV41" s="5">
        <v>0.31</v>
      </c>
      <c r="AW41" s="5">
        <v>153.03</v>
      </c>
      <c r="AX41" s="20">
        <v>235.24499999999901</v>
      </c>
      <c r="AY41" s="20">
        <v>212.24250000000001</v>
      </c>
      <c r="AZ41" s="20">
        <v>231.0515</v>
      </c>
      <c r="BA41" s="21">
        <v>18.100000000000001</v>
      </c>
      <c r="BB41" s="21">
        <v>3.3</v>
      </c>
      <c r="BC41" s="21">
        <v>18.3</v>
      </c>
      <c r="BD41" s="21">
        <v>99.6</v>
      </c>
      <c r="BF41" s="14" t="s">
        <v>33</v>
      </c>
      <c r="BG41" s="12" t="s">
        <v>176</v>
      </c>
      <c r="BH41" s="13" t="s">
        <v>120</v>
      </c>
    </row>
    <row r="42" spans="2:60" hidden="1" x14ac:dyDescent="0.3">
      <c r="B42" s="3">
        <v>25</v>
      </c>
      <c r="C42" s="3" t="s">
        <v>177</v>
      </c>
      <c r="D42" s="3">
        <v>251127</v>
      </c>
      <c r="E42" s="3" t="s">
        <v>821</v>
      </c>
      <c r="F42" s="5" t="s">
        <v>178</v>
      </c>
      <c r="G42" s="5"/>
      <c r="H42" s="5">
        <v>223674</v>
      </c>
      <c r="I42" s="5" t="s">
        <v>179</v>
      </c>
      <c r="J42" s="5">
        <v>210076</v>
      </c>
      <c r="K42" s="5" t="s">
        <v>80</v>
      </c>
      <c r="L42" s="5" t="s">
        <v>80</v>
      </c>
      <c r="M42" s="5" t="s">
        <v>81</v>
      </c>
      <c r="N42" s="5">
        <v>5.57</v>
      </c>
      <c r="O42" s="5">
        <v>7.33</v>
      </c>
      <c r="P42" s="5">
        <v>9.36</v>
      </c>
      <c r="Q42" s="5">
        <v>6.68</v>
      </c>
      <c r="R42" s="5">
        <v>1.68</v>
      </c>
      <c r="S42" s="5">
        <v>1.36</v>
      </c>
      <c r="T42" s="5">
        <v>2.4</v>
      </c>
      <c r="U42" s="5">
        <v>2.56</v>
      </c>
      <c r="V42" s="5">
        <v>16.88</v>
      </c>
      <c r="W42" s="5">
        <v>12.32</v>
      </c>
      <c r="X42" s="5">
        <v>-0.46</v>
      </c>
      <c r="Y42" s="5">
        <v>-0.66</v>
      </c>
      <c r="Z42" s="5">
        <v>-2.0299999999999998</v>
      </c>
      <c r="AA42" s="5">
        <v>-19.13</v>
      </c>
      <c r="AB42" s="5">
        <v>20.65</v>
      </c>
      <c r="AC42" s="5">
        <v>3.55</v>
      </c>
      <c r="AD42" s="5">
        <v>-31.21</v>
      </c>
      <c r="AE42" s="5">
        <v>-1.22</v>
      </c>
      <c r="AF42" s="5">
        <v>-0.92</v>
      </c>
      <c r="AG42" s="5">
        <v>-0.32</v>
      </c>
      <c r="AH42" s="5">
        <v>-0.22</v>
      </c>
      <c r="AI42" s="5">
        <v>0.19</v>
      </c>
      <c r="AJ42" s="5">
        <v>0.12</v>
      </c>
      <c r="AK42" s="5">
        <v>0.06</v>
      </c>
      <c r="AL42" s="5">
        <v>0.03</v>
      </c>
      <c r="AM42" s="5">
        <v>0.05</v>
      </c>
      <c r="AN42" s="5">
        <v>7.0000000000000007E-2</v>
      </c>
      <c r="AO42" s="5">
        <v>-0.82</v>
      </c>
      <c r="AP42" s="5">
        <v>0.17</v>
      </c>
      <c r="AQ42" s="5">
        <v>-0.67</v>
      </c>
      <c r="AR42" s="5">
        <v>0</v>
      </c>
      <c r="AS42" s="5">
        <v>-0.36</v>
      </c>
      <c r="AT42" s="5">
        <v>-0.81</v>
      </c>
      <c r="AU42" s="5">
        <v>-0.86</v>
      </c>
      <c r="AV42" s="5">
        <v>0.38</v>
      </c>
      <c r="AW42" s="5">
        <v>153.41999999999999</v>
      </c>
      <c r="AX42" s="20">
        <v>238.088999999999</v>
      </c>
      <c r="AY42" s="20">
        <v>220.27699999999999</v>
      </c>
      <c r="AZ42" s="20">
        <v>222.40099999999899</v>
      </c>
      <c r="BA42" s="21">
        <v>19.3</v>
      </c>
      <c r="BB42" s="21">
        <v>3</v>
      </c>
      <c r="BC42" s="21">
        <v>15.8</v>
      </c>
      <c r="BD42" s="21">
        <v>99.4</v>
      </c>
      <c r="BF42" s="14" t="s">
        <v>34</v>
      </c>
      <c r="BG42" s="12" t="s">
        <v>180</v>
      </c>
      <c r="BH42" s="13" t="s">
        <v>120</v>
      </c>
    </row>
    <row r="43" spans="2:60" hidden="1" x14ac:dyDescent="0.3">
      <c r="B43" s="3">
        <v>26</v>
      </c>
      <c r="C43" s="3" t="s">
        <v>181</v>
      </c>
      <c r="D43" s="3">
        <v>251641</v>
      </c>
      <c r="E43" s="3">
        <v>231279</v>
      </c>
      <c r="F43" s="5" t="s">
        <v>163</v>
      </c>
      <c r="G43" s="5">
        <v>201212</v>
      </c>
      <c r="H43" s="5">
        <v>231000</v>
      </c>
      <c r="I43" s="5" t="s">
        <v>182</v>
      </c>
      <c r="J43" s="5">
        <v>211558</v>
      </c>
      <c r="K43" s="5" t="s">
        <v>80</v>
      </c>
      <c r="L43" s="5" t="s">
        <v>67</v>
      </c>
      <c r="M43" s="5" t="s">
        <v>81</v>
      </c>
      <c r="N43" s="5">
        <v>6.44</v>
      </c>
      <c r="O43" s="5">
        <v>8.27</v>
      </c>
      <c r="P43" s="5">
        <v>10.59</v>
      </c>
      <c r="Q43" s="5">
        <v>8.19</v>
      </c>
      <c r="R43" s="5">
        <v>1.95</v>
      </c>
      <c r="S43" s="5">
        <v>1.37</v>
      </c>
      <c r="T43" s="5">
        <v>3.57</v>
      </c>
      <c r="U43" s="5">
        <v>3.98</v>
      </c>
      <c r="V43" s="5">
        <v>35.29</v>
      </c>
      <c r="W43" s="5">
        <v>30.18</v>
      </c>
      <c r="X43" s="5">
        <v>0.01</v>
      </c>
      <c r="Y43" s="5">
        <v>-0.38</v>
      </c>
      <c r="Z43" s="5">
        <v>-2.12</v>
      </c>
      <c r="AA43" s="5">
        <v>-19.760000000000002</v>
      </c>
      <c r="AB43" s="5">
        <v>25.07</v>
      </c>
      <c r="AC43" s="5">
        <v>2.78</v>
      </c>
      <c r="AD43" s="5">
        <v>-4.05</v>
      </c>
      <c r="AE43" s="5">
        <v>-0.56000000000000005</v>
      </c>
      <c r="AF43" s="5">
        <v>0.15</v>
      </c>
      <c r="AG43" s="5">
        <v>-0.09</v>
      </c>
      <c r="AH43" s="5">
        <v>0.03</v>
      </c>
      <c r="AI43" s="5">
        <v>0.13</v>
      </c>
      <c r="AJ43" s="5">
        <v>-0.09</v>
      </c>
      <c r="AK43" s="5">
        <v>0.01</v>
      </c>
      <c r="AL43" s="5">
        <v>-0.04</v>
      </c>
      <c r="AM43" s="5">
        <v>0.01</v>
      </c>
      <c r="AN43" s="5">
        <v>0.09</v>
      </c>
      <c r="AO43" s="5">
        <v>-0.48</v>
      </c>
      <c r="AP43" s="5">
        <v>-0.39</v>
      </c>
      <c r="AQ43" s="5">
        <v>0.47</v>
      </c>
      <c r="AR43" s="5">
        <v>0</v>
      </c>
      <c r="AS43" s="5">
        <v>-0.53</v>
      </c>
      <c r="AT43" s="5">
        <v>-0.63</v>
      </c>
      <c r="AU43" s="5">
        <v>-0.19</v>
      </c>
      <c r="AV43" s="5">
        <v>0.41</v>
      </c>
      <c r="AW43" s="5">
        <v>157.61000000000001</v>
      </c>
      <c r="AX43" s="20">
        <v>239.791</v>
      </c>
      <c r="AY43" s="20">
        <v>213.5095</v>
      </c>
      <c r="AZ43" s="20">
        <v>231.0575</v>
      </c>
      <c r="BA43" s="21">
        <v>19.3</v>
      </c>
      <c r="BB43" s="21">
        <v>2.8</v>
      </c>
      <c r="BC43" s="21">
        <v>14.5</v>
      </c>
      <c r="BD43" s="21">
        <v>99.7</v>
      </c>
      <c r="BF43" s="14" t="s">
        <v>35</v>
      </c>
      <c r="BG43" s="12" t="s">
        <v>183</v>
      </c>
      <c r="BH43" s="13" t="s">
        <v>183</v>
      </c>
    </row>
    <row r="44" spans="2:60" x14ac:dyDescent="0.3">
      <c r="B44" s="3">
        <v>27</v>
      </c>
      <c r="C44" s="3" t="s">
        <v>184</v>
      </c>
      <c r="D44" s="3">
        <v>251418</v>
      </c>
      <c r="E44" s="3">
        <v>231417</v>
      </c>
      <c r="F44" s="5" t="s">
        <v>125</v>
      </c>
      <c r="G44" s="5">
        <v>221267</v>
      </c>
      <c r="H44" s="5">
        <v>231749</v>
      </c>
      <c r="I44" s="5" t="s">
        <v>185</v>
      </c>
      <c r="J44" s="5">
        <v>211706</v>
      </c>
      <c r="K44" s="5" t="s">
        <v>80</v>
      </c>
      <c r="L44" s="5" t="s">
        <v>80</v>
      </c>
      <c r="M44" s="5" t="s">
        <v>81</v>
      </c>
      <c r="N44" s="5">
        <v>6.91</v>
      </c>
      <c r="O44" s="5">
        <v>8.98</v>
      </c>
      <c r="P44" s="5">
        <v>11.53</v>
      </c>
      <c r="Q44" s="5">
        <v>7.83</v>
      </c>
      <c r="R44" s="5">
        <v>2.52</v>
      </c>
      <c r="S44" s="5">
        <v>1.77</v>
      </c>
      <c r="T44" s="5">
        <v>2.54</v>
      </c>
      <c r="U44" s="5">
        <v>2.79</v>
      </c>
      <c r="V44" s="5">
        <v>28.32</v>
      </c>
      <c r="W44" s="5">
        <v>26.92</v>
      </c>
      <c r="X44" s="5">
        <v>-0.37</v>
      </c>
      <c r="Y44" s="5">
        <v>-0.51</v>
      </c>
      <c r="Z44" s="5">
        <v>-2.37</v>
      </c>
      <c r="AA44" s="5">
        <v>-19.059999999999999</v>
      </c>
      <c r="AB44" s="5">
        <v>21.21</v>
      </c>
      <c r="AC44" s="5">
        <v>6.78</v>
      </c>
      <c r="AD44" s="5">
        <v>-38.42</v>
      </c>
      <c r="AE44" s="5">
        <v>-1.23</v>
      </c>
      <c r="AF44" s="5">
        <v>-0.47</v>
      </c>
      <c r="AG44" s="5">
        <v>0.08</v>
      </c>
      <c r="AH44" s="5">
        <v>-0.1</v>
      </c>
      <c r="AI44" s="5">
        <v>0.27</v>
      </c>
      <c r="AJ44" s="5">
        <v>0.16</v>
      </c>
      <c r="AK44" s="5">
        <v>0.1</v>
      </c>
      <c r="AL44" s="5">
        <v>0.04</v>
      </c>
      <c r="AM44" s="5">
        <v>0.13</v>
      </c>
      <c r="AN44" s="5">
        <v>0.05</v>
      </c>
      <c r="AO44" s="5">
        <v>0.82</v>
      </c>
      <c r="AP44" s="5">
        <v>0.28000000000000003</v>
      </c>
      <c r="AQ44" s="5">
        <v>0.1</v>
      </c>
      <c r="AR44" s="5">
        <v>0</v>
      </c>
      <c r="AS44" s="5">
        <v>-0.31</v>
      </c>
      <c r="AT44" s="5">
        <v>-0.26</v>
      </c>
      <c r="AU44" s="5">
        <v>-0.66</v>
      </c>
      <c r="AV44" s="5">
        <v>0.42</v>
      </c>
      <c r="AW44" s="5">
        <v>171.26</v>
      </c>
      <c r="AX44" s="20">
        <v>259.70850000000002</v>
      </c>
      <c r="AY44" s="20">
        <v>239.37549999999999</v>
      </c>
      <c r="AZ44" s="20">
        <v>253.2535</v>
      </c>
      <c r="BA44" s="21">
        <v>18.399999999999999</v>
      </c>
      <c r="BB44" s="21">
        <v>3.4</v>
      </c>
      <c r="BC44" s="21">
        <v>18.600000000000001</v>
      </c>
      <c r="BD44" s="21">
        <v>99.5</v>
      </c>
      <c r="BF44" s="14" t="s">
        <v>36</v>
      </c>
      <c r="BG44" s="12" t="s">
        <v>186</v>
      </c>
      <c r="BH44" s="13" t="s">
        <v>187</v>
      </c>
    </row>
    <row r="45" spans="2:60" x14ac:dyDescent="0.3">
      <c r="B45" s="3">
        <v>28</v>
      </c>
      <c r="C45" s="3" t="s">
        <v>188</v>
      </c>
      <c r="D45" s="3">
        <v>251855</v>
      </c>
      <c r="E45" s="3">
        <v>231208</v>
      </c>
      <c r="F45" s="5" t="s">
        <v>85</v>
      </c>
      <c r="G45" s="5">
        <v>201212</v>
      </c>
      <c r="H45" s="5">
        <v>230792</v>
      </c>
      <c r="I45" s="5" t="s">
        <v>189</v>
      </c>
      <c r="J45" s="5">
        <v>210412</v>
      </c>
      <c r="K45" s="5" t="s">
        <v>67</v>
      </c>
      <c r="L45" s="5" t="s">
        <v>67</v>
      </c>
      <c r="M45" s="5" t="s">
        <v>153</v>
      </c>
      <c r="N45" s="5">
        <v>5.42</v>
      </c>
      <c r="O45" s="5">
        <v>8.36</v>
      </c>
      <c r="P45" s="5">
        <v>10.039999999999999</v>
      </c>
      <c r="Q45" s="5">
        <v>7.9</v>
      </c>
      <c r="R45" s="5">
        <v>2.4900000000000002</v>
      </c>
      <c r="S45" s="5">
        <v>2.0299999999999998</v>
      </c>
      <c r="T45" s="5">
        <v>2.36</v>
      </c>
      <c r="U45" s="5">
        <v>2.83</v>
      </c>
      <c r="V45" s="5">
        <v>17.04</v>
      </c>
      <c r="W45" s="5">
        <v>10.11</v>
      </c>
      <c r="X45" s="5">
        <v>-0.24</v>
      </c>
      <c r="Y45" s="5">
        <v>-0.47</v>
      </c>
      <c r="Z45" s="5">
        <v>-1.26</v>
      </c>
      <c r="AA45" s="5">
        <v>-12.9</v>
      </c>
      <c r="AB45" s="5">
        <v>16.28</v>
      </c>
      <c r="AC45" s="5">
        <v>3.52</v>
      </c>
      <c r="AD45" s="5">
        <v>-46.64</v>
      </c>
      <c r="AE45" s="5">
        <v>-0.97</v>
      </c>
      <c r="AF45" s="5">
        <v>0.01</v>
      </c>
      <c r="AG45" s="5">
        <v>-0.37</v>
      </c>
      <c r="AH45" s="5">
        <v>-0.06</v>
      </c>
      <c r="AI45" s="5">
        <v>0.31</v>
      </c>
      <c r="AJ45" s="5">
        <v>0.19</v>
      </c>
      <c r="AK45" s="5">
        <v>0.09</v>
      </c>
      <c r="AL45" s="5">
        <v>0.01</v>
      </c>
      <c r="AM45" s="5">
        <v>7.0000000000000007E-2</v>
      </c>
      <c r="AN45" s="5">
        <v>0.1</v>
      </c>
      <c r="AO45" s="5">
        <v>0.9</v>
      </c>
      <c r="AP45" s="5">
        <v>-0.35</v>
      </c>
      <c r="AQ45" s="5">
        <v>2.04</v>
      </c>
      <c r="AR45" s="5">
        <v>0</v>
      </c>
      <c r="AS45" s="5">
        <v>-0.28999999999999998</v>
      </c>
      <c r="AT45" s="5">
        <v>-0.63</v>
      </c>
      <c r="AU45" s="5">
        <v>-0.5</v>
      </c>
      <c r="AV45" s="5">
        <v>0.35</v>
      </c>
      <c r="AW45" s="5">
        <v>158.46</v>
      </c>
      <c r="AX45" s="20">
        <v>235.37099999999899</v>
      </c>
      <c r="AY45" s="20">
        <v>221.953</v>
      </c>
      <c r="AZ45" s="20">
        <v>223.1985</v>
      </c>
      <c r="BA45" s="21">
        <v>18.2</v>
      </c>
      <c r="BB45" s="21">
        <v>3.3</v>
      </c>
      <c r="BC45" s="21">
        <v>17.899999999999999</v>
      </c>
      <c r="BD45" s="21">
        <v>99.4</v>
      </c>
      <c r="BF45" s="14" t="s">
        <v>37</v>
      </c>
      <c r="BG45" s="12" t="s">
        <v>190</v>
      </c>
      <c r="BH45" s="13" t="s">
        <v>187</v>
      </c>
    </row>
    <row r="46" spans="2:60" x14ac:dyDescent="0.3">
      <c r="B46" s="3">
        <v>29</v>
      </c>
      <c r="C46" s="3" t="s">
        <v>191</v>
      </c>
      <c r="D46" s="3">
        <v>250572</v>
      </c>
      <c r="E46" s="3">
        <v>242555</v>
      </c>
      <c r="F46" s="5" t="s">
        <v>192</v>
      </c>
      <c r="G46" s="5">
        <v>232189</v>
      </c>
      <c r="H46" s="5">
        <v>212914</v>
      </c>
      <c r="I46" s="5" t="s">
        <v>193</v>
      </c>
      <c r="J46" s="5">
        <v>180739</v>
      </c>
      <c r="K46" s="5" t="s">
        <v>80</v>
      </c>
      <c r="L46" s="5" t="s">
        <v>80</v>
      </c>
      <c r="M46" s="5" t="s">
        <v>81</v>
      </c>
      <c r="N46" s="5">
        <v>5.94</v>
      </c>
      <c r="O46" s="5">
        <v>7.43</v>
      </c>
      <c r="P46" s="5">
        <v>10.220000000000001</v>
      </c>
      <c r="Q46" s="5">
        <v>6.6</v>
      </c>
      <c r="R46" s="5">
        <v>2.5</v>
      </c>
      <c r="S46" s="5">
        <v>1.77</v>
      </c>
      <c r="T46" s="5">
        <v>2.21</v>
      </c>
      <c r="U46" s="5">
        <v>2.42</v>
      </c>
      <c r="V46" s="5">
        <v>18.48</v>
      </c>
      <c r="W46" s="5">
        <v>17.63</v>
      </c>
      <c r="X46" s="5">
        <v>-0.28999999999999998</v>
      </c>
      <c r="Y46" s="5">
        <v>-0.33</v>
      </c>
      <c r="Z46" s="5">
        <v>-1.08</v>
      </c>
      <c r="AA46" s="5">
        <v>-6.22</v>
      </c>
      <c r="AB46" s="5">
        <v>18.29</v>
      </c>
      <c r="AC46" s="5">
        <v>-2.2799999999999998</v>
      </c>
      <c r="AD46" s="5">
        <v>-57.31</v>
      </c>
      <c r="AE46" s="5">
        <v>-0.95</v>
      </c>
      <c r="AF46" s="5">
        <v>-0.05</v>
      </c>
      <c r="AG46" s="5">
        <v>-0.22</v>
      </c>
      <c r="AH46" s="5">
        <v>-0.08</v>
      </c>
      <c r="AI46" s="5">
        <v>0.25</v>
      </c>
      <c r="AJ46" s="5">
        <v>0.2</v>
      </c>
      <c r="AK46" s="5">
        <v>7.0000000000000007E-2</v>
      </c>
      <c r="AL46" s="5">
        <v>0.05</v>
      </c>
      <c r="AM46" s="5">
        <v>0.13</v>
      </c>
      <c r="AN46" s="5">
        <v>0.05</v>
      </c>
      <c r="AO46" s="5">
        <v>-0.95</v>
      </c>
      <c r="AP46" s="5">
        <v>0.1</v>
      </c>
      <c r="AQ46" s="5">
        <v>2.16</v>
      </c>
      <c r="AR46" s="5">
        <v>0</v>
      </c>
      <c r="AS46" s="5">
        <v>-0.16</v>
      </c>
      <c r="AT46" s="5">
        <v>-0.12</v>
      </c>
      <c r="AU46" s="5">
        <v>-0.38</v>
      </c>
      <c r="AV46" s="5">
        <v>0.28999999999999998</v>
      </c>
      <c r="AW46" s="5">
        <v>156.51</v>
      </c>
      <c r="AX46" s="20">
        <v>228.39349999999999</v>
      </c>
      <c r="AY46" s="20">
        <v>212.69800000000001</v>
      </c>
      <c r="AZ46" s="20">
        <v>217.43799999999999</v>
      </c>
      <c r="BA46" s="21">
        <v>18.5</v>
      </c>
      <c r="BB46" s="21">
        <v>3</v>
      </c>
      <c r="BC46" s="21">
        <v>16</v>
      </c>
      <c r="BD46" s="21">
        <v>99.9</v>
      </c>
    </row>
    <row r="47" spans="2:60" x14ac:dyDescent="0.3">
      <c r="B47" s="3">
        <v>30</v>
      </c>
      <c r="C47" s="3" t="s">
        <v>194</v>
      </c>
      <c r="D47" s="3">
        <v>250205</v>
      </c>
      <c r="E47" s="3">
        <v>231610</v>
      </c>
      <c r="F47" s="5" t="s">
        <v>133</v>
      </c>
      <c r="G47" s="5">
        <v>211503</v>
      </c>
      <c r="H47" s="5">
        <v>190455</v>
      </c>
      <c r="I47" s="5" t="s">
        <v>195</v>
      </c>
      <c r="J47" s="5">
        <v>170709</v>
      </c>
      <c r="K47" s="5" t="s">
        <v>67</v>
      </c>
      <c r="L47" s="5" t="s">
        <v>67</v>
      </c>
      <c r="M47" s="5" t="s">
        <v>81</v>
      </c>
      <c r="N47" s="5">
        <v>4.92</v>
      </c>
      <c r="O47" s="5">
        <v>6.72</v>
      </c>
      <c r="P47" s="5">
        <v>8.11</v>
      </c>
      <c r="Q47" s="5">
        <v>7.29</v>
      </c>
      <c r="R47" s="5">
        <v>1.97</v>
      </c>
      <c r="S47" s="5">
        <v>1.29</v>
      </c>
      <c r="T47" s="5">
        <v>2.17</v>
      </c>
      <c r="U47" s="5">
        <v>2.4900000000000002</v>
      </c>
      <c r="V47" s="5">
        <v>13.32</v>
      </c>
      <c r="W47" s="5">
        <v>8.34</v>
      </c>
      <c r="X47" s="5">
        <v>-1.75</v>
      </c>
      <c r="Y47" s="5">
        <v>-1.76</v>
      </c>
      <c r="Z47" s="5">
        <v>-2.5099999999999998</v>
      </c>
      <c r="AA47" s="5">
        <v>-15.99</v>
      </c>
      <c r="AB47" s="5">
        <v>18.46</v>
      </c>
      <c r="AC47" s="5">
        <v>4.07</v>
      </c>
      <c r="AD47" s="5">
        <v>-36.47</v>
      </c>
      <c r="AE47" s="5">
        <v>-1.1399999999999999</v>
      </c>
      <c r="AF47" s="5">
        <v>-0.64</v>
      </c>
      <c r="AG47" s="5">
        <v>-0.78</v>
      </c>
      <c r="AH47" s="5">
        <v>-0.09</v>
      </c>
      <c r="AI47" s="5">
        <v>0.31</v>
      </c>
      <c r="AJ47" s="5">
        <v>0.28000000000000003</v>
      </c>
      <c r="AK47" s="5">
        <v>0.08</v>
      </c>
      <c r="AL47" s="5">
        <v>0.05</v>
      </c>
      <c r="AM47" s="5">
        <v>0.16</v>
      </c>
      <c r="AN47" s="5">
        <v>7.0000000000000007E-2</v>
      </c>
      <c r="AO47" s="5">
        <v>1.68</v>
      </c>
      <c r="AP47" s="5">
        <v>0.78</v>
      </c>
      <c r="AQ47" s="5">
        <v>-0.86</v>
      </c>
      <c r="AR47" s="5">
        <v>0</v>
      </c>
      <c r="AS47" s="5">
        <v>-0.51</v>
      </c>
      <c r="AT47" s="5">
        <v>-1.28</v>
      </c>
      <c r="AU47" s="5">
        <v>-0.9</v>
      </c>
      <c r="AV47" s="5">
        <v>0.2</v>
      </c>
      <c r="AW47" s="5">
        <v>163.4</v>
      </c>
      <c r="AX47" s="20">
        <v>262.61</v>
      </c>
      <c r="AY47" s="20">
        <v>239.32749999999999</v>
      </c>
      <c r="AZ47" s="20">
        <v>252.421999999999</v>
      </c>
      <c r="BA47" s="21">
        <v>17.600000000000001</v>
      </c>
      <c r="BB47" s="21">
        <v>2.6</v>
      </c>
      <c r="BC47" s="21">
        <v>15.1</v>
      </c>
      <c r="BD47" s="21">
        <v>99.9</v>
      </c>
    </row>
    <row r="48" spans="2:60" x14ac:dyDescent="0.3">
      <c r="B48" s="3">
        <v>31</v>
      </c>
      <c r="C48" s="3" t="s">
        <v>196</v>
      </c>
      <c r="D48" s="3">
        <v>251708</v>
      </c>
      <c r="E48" s="3">
        <v>231279</v>
      </c>
      <c r="F48" s="5" t="s">
        <v>163</v>
      </c>
      <c r="G48" s="5">
        <v>201212</v>
      </c>
      <c r="H48" s="5">
        <v>233589</v>
      </c>
      <c r="I48" s="5" t="s">
        <v>197</v>
      </c>
      <c r="J48" s="5">
        <v>221258</v>
      </c>
      <c r="K48" s="5" t="s">
        <v>80</v>
      </c>
      <c r="L48" s="5" t="s">
        <v>67</v>
      </c>
      <c r="M48" s="5" t="s">
        <v>153</v>
      </c>
      <c r="N48" s="5">
        <v>6.75</v>
      </c>
      <c r="O48" s="5">
        <v>7.38</v>
      </c>
      <c r="P48" s="5">
        <v>8.4600000000000009</v>
      </c>
      <c r="Q48" s="5">
        <v>7.07</v>
      </c>
      <c r="R48" s="5">
        <v>1.38</v>
      </c>
      <c r="S48" s="5">
        <v>0.93</v>
      </c>
      <c r="T48" s="5">
        <v>3.76</v>
      </c>
      <c r="U48" s="5">
        <v>3.88</v>
      </c>
      <c r="V48" s="5">
        <v>12.45</v>
      </c>
      <c r="W48" s="5">
        <v>13.78</v>
      </c>
      <c r="X48" s="5">
        <v>-1.43</v>
      </c>
      <c r="Y48" s="5">
        <v>-1.64</v>
      </c>
      <c r="Z48" s="5">
        <v>-2.4700000000000002</v>
      </c>
      <c r="AA48" s="5">
        <v>-12.6</v>
      </c>
      <c r="AB48" s="5">
        <v>21.27</v>
      </c>
      <c r="AC48" s="5">
        <v>0.17</v>
      </c>
      <c r="AD48" s="5">
        <v>-54.04</v>
      </c>
      <c r="AE48" s="5">
        <v>-0.81</v>
      </c>
      <c r="AF48" s="5">
        <v>-0.14000000000000001</v>
      </c>
      <c r="AG48" s="5">
        <v>-0.14000000000000001</v>
      </c>
      <c r="AH48" s="5">
        <v>-0.08</v>
      </c>
      <c r="AI48" s="5">
        <v>0.25</v>
      </c>
      <c r="AJ48" s="5">
        <v>0.08</v>
      </c>
      <c r="AK48" s="5">
        <v>0.06</v>
      </c>
      <c r="AL48" s="5">
        <v>0.01</v>
      </c>
      <c r="AM48" s="5">
        <v>0.11</v>
      </c>
      <c r="AN48" s="5">
        <v>0.06</v>
      </c>
      <c r="AO48" s="5">
        <v>0.23</v>
      </c>
      <c r="AP48" s="5">
        <v>-0.76</v>
      </c>
      <c r="AQ48" s="5">
        <v>2.67</v>
      </c>
      <c r="AR48" s="5">
        <v>0</v>
      </c>
      <c r="AS48" s="5">
        <v>-0.47</v>
      </c>
      <c r="AT48" s="5">
        <v>-0.74</v>
      </c>
      <c r="AU48" s="5">
        <v>-0.59</v>
      </c>
      <c r="AV48" s="5">
        <v>0.35</v>
      </c>
      <c r="AW48" s="5">
        <v>158.99</v>
      </c>
      <c r="AX48" s="20">
        <v>239.80799999999999</v>
      </c>
      <c r="AY48" s="20">
        <v>216.84350000000001</v>
      </c>
      <c r="AZ48" s="20">
        <v>229.3305</v>
      </c>
      <c r="BA48" s="21">
        <v>17.600000000000001</v>
      </c>
      <c r="BB48" s="21">
        <v>2.5</v>
      </c>
      <c r="BC48" s="21">
        <v>14.2</v>
      </c>
      <c r="BD48" s="21">
        <v>99.9</v>
      </c>
    </row>
    <row r="49" spans="2:56" x14ac:dyDescent="0.3">
      <c r="B49" s="3">
        <v>32</v>
      </c>
      <c r="C49" s="3" t="s">
        <v>198</v>
      </c>
      <c r="D49" s="3">
        <v>251538</v>
      </c>
      <c r="E49" s="3">
        <v>231892</v>
      </c>
      <c r="F49" s="5" t="s">
        <v>199</v>
      </c>
      <c r="G49" s="5">
        <v>220638</v>
      </c>
      <c r="H49" s="5">
        <v>230514</v>
      </c>
      <c r="I49" s="5" t="s">
        <v>200</v>
      </c>
      <c r="J49" s="5">
        <v>191150</v>
      </c>
      <c r="K49" s="5" t="s">
        <v>80</v>
      </c>
      <c r="L49" s="5" t="s">
        <v>80</v>
      </c>
      <c r="M49" s="5" t="s">
        <v>81</v>
      </c>
      <c r="N49" s="5">
        <v>2.2200000000000002</v>
      </c>
      <c r="O49" s="5">
        <v>5.74</v>
      </c>
      <c r="P49" s="5">
        <v>7.57</v>
      </c>
      <c r="Q49" s="5">
        <v>5.47</v>
      </c>
      <c r="R49" s="5">
        <v>1.08</v>
      </c>
      <c r="S49" s="5">
        <v>0.85</v>
      </c>
      <c r="T49" s="5">
        <v>0.64</v>
      </c>
      <c r="U49" s="5">
        <v>0.79</v>
      </c>
      <c r="V49" s="5">
        <v>23.66</v>
      </c>
      <c r="W49" s="5">
        <v>17.66</v>
      </c>
      <c r="X49" s="5">
        <v>-1.32</v>
      </c>
      <c r="Y49" s="5">
        <v>-1.88</v>
      </c>
      <c r="Z49" s="5">
        <v>-1.38</v>
      </c>
      <c r="AA49" s="5">
        <v>-17.170000000000002</v>
      </c>
      <c r="AB49" s="5">
        <v>21.27</v>
      </c>
      <c r="AC49" s="5">
        <v>-0.86</v>
      </c>
      <c r="AD49" s="5">
        <v>-32</v>
      </c>
      <c r="AE49" s="5">
        <v>-1.19</v>
      </c>
      <c r="AF49" s="5">
        <v>-0.76</v>
      </c>
      <c r="AG49" s="5">
        <v>-0.52</v>
      </c>
      <c r="AH49" s="5">
        <v>-0.23</v>
      </c>
      <c r="AI49" s="5">
        <v>0.26</v>
      </c>
      <c r="AJ49" s="5">
        <v>0.34</v>
      </c>
      <c r="AK49" s="5">
        <v>0.1</v>
      </c>
      <c r="AL49" s="5">
        <v>-0.02</v>
      </c>
      <c r="AM49" s="5">
        <v>-0.01</v>
      </c>
      <c r="AN49" s="5">
        <v>0.1</v>
      </c>
      <c r="AO49" s="5">
        <v>0.33</v>
      </c>
      <c r="AP49" s="5">
        <v>0.21</v>
      </c>
      <c r="AQ49" s="5">
        <v>0.79</v>
      </c>
      <c r="AR49" s="5">
        <v>0</v>
      </c>
      <c r="AS49" s="5">
        <v>-0.51</v>
      </c>
      <c r="AT49" s="5">
        <v>-0.83</v>
      </c>
      <c r="AU49" s="5">
        <v>-0.65</v>
      </c>
      <c r="AV49" s="5">
        <v>0.1</v>
      </c>
      <c r="AW49" s="5">
        <v>165.32</v>
      </c>
      <c r="AX49" s="20">
        <v>254.88499999999999</v>
      </c>
      <c r="AY49" s="20">
        <v>222.919499999999</v>
      </c>
      <c r="AZ49" s="20">
        <v>248.726</v>
      </c>
      <c r="BA49" s="21">
        <v>16.7</v>
      </c>
      <c r="BB49" s="21">
        <v>3</v>
      </c>
      <c r="BC49" s="21">
        <v>18</v>
      </c>
      <c r="BD49" s="21">
        <v>99.8</v>
      </c>
    </row>
    <row r="50" spans="2:56" hidden="1" x14ac:dyDescent="0.3">
      <c r="B50" s="3">
        <v>33</v>
      </c>
      <c r="C50" s="3" t="s">
        <v>201</v>
      </c>
      <c r="D50" s="3">
        <v>250064</v>
      </c>
      <c r="E50" s="3">
        <v>242442</v>
      </c>
      <c r="F50" s="5" t="s">
        <v>202</v>
      </c>
      <c r="G50" s="5">
        <v>230006</v>
      </c>
      <c r="H50" s="5">
        <v>210716</v>
      </c>
      <c r="I50" s="5" t="s">
        <v>203</v>
      </c>
      <c r="J50" s="5" t="s">
        <v>822</v>
      </c>
      <c r="K50" s="5" t="s">
        <v>67</v>
      </c>
      <c r="L50" s="5" t="s">
        <v>67</v>
      </c>
      <c r="M50" s="5" t="s">
        <v>81</v>
      </c>
      <c r="N50" s="5">
        <v>4.1500000000000004</v>
      </c>
      <c r="O50" s="5">
        <v>4.42</v>
      </c>
      <c r="P50" s="5">
        <v>5.73</v>
      </c>
      <c r="Q50" s="5">
        <v>2.77</v>
      </c>
      <c r="R50" s="5">
        <v>2.71</v>
      </c>
      <c r="S50" s="5">
        <v>2.1800000000000002</v>
      </c>
      <c r="T50" s="5">
        <v>2.0499999999999998</v>
      </c>
      <c r="U50" s="5">
        <v>2.37</v>
      </c>
      <c r="V50" s="5">
        <v>23.38</v>
      </c>
      <c r="W50" s="5">
        <v>11.22</v>
      </c>
      <c r="X50" s="5">
        <v>-0.55000000000000004</v>
      </c>
      <c r="Y50" s="5">
        <v>-0.28999999999999998</v>
      </c>
      <c r="Z50" s="5">
        <v>-2.4900000000000002</v>
      </c>
      <c r="AA50" s="5">
        <v>-15.71</v>
      </c>
      <c r="AB50" s="5">
        <v>23.84</v>
      </c>
      <c r="AC50" s="5">
        <v>4.9800000000000004</v>
      </c>
      <c r="AD50" s="5">
        <v>-33.479999999999997</v>
      </c>
      <c r="AE50" s="5">
        <v>-0.79</v>
      </c>
      <c r="AF50" s="5">
        <v>-0.97</v>
      </c>
      <c r="AG50" s="5">
        <v>-0.41</v>
      </c>
      <c r="AH50" s="5">
        <v>-0.28999999999999998</v>
      </c>
      <c r="AI50" s="5">
        <v>0.12</v>
      </c>
      <c r="AJ50" s="5">
        <v>0.21</v>
      </c>
      <c r="AK50" s="5">
        <v>0.04</v>
      </c>
      <c r="AL50" s="5">
        <v>-0.01</v>
      </c>
      <c r="AM50" s="5">
        <v>0.03</v>
      </c>
      <c r="AN50" s="5">
        <v>0.04</v>
      </c>
      <c r="AO50" s="5">
        <v>-0.38</v>
      </c>
      <c r="AP50" s="5">
        <v>0.59</v>
      </c>
      <c r="AQ50" s="5">
        <v>1.1100000000000001</v>
      </c>
      <c r="AR50" s="5">
        <v>0</v>
      </c>
      <c r="AS50" s="5">
        <v>-0.57999999999999996</v>
      </c>
      <c r="AT50" s="5">
        <v>-0.99</v>
      </c>
      <c r="AU50" s="5">
        <v>-1.02</v>
      </c>
      <c r="AV50" s="5">
        <v>0.41</v>
      </c>
      <c r="AW50" s="5">
        <v>145.29</v>
      </c>
      <c r="AX50" s="20">
        <v>244.105999999999</v>
      </c>
      <c r="AY50" s="20">
        <v>221.61349999999999</v>
      </c>
      <c r="AZ50" s="20">
        <v>226.19699999999901</v>
      </c>
      <c r="BA50" s="21">
        <v>19.3</v>
      </c>
      <c r="BB50" s="21">
        <v>3.4</v>
      </c>
      <c r="BC50" s="21">
        <v>17.600000000000001</v>
      </c>
      <c r="BD50" s="21">
        <v>99.5</v>
      </c>
    </row>
    <row r="51" spans="2:56" hidden="1" x14ac:dyDescent="0.3">
      <c r="B51" s="3">
        <v>34</v>
      </c>
      <c r="C51" s="3" t="s">
        <v>204</v>
      </c>
      <c r="D51" s="3">
        <v>251452</v>
      </c>
      <c r="E51" s="3">
        <v>231208</v>
      </c>
      <c r="F51" s="5" t="s">
        <v>85</v>
      </c>
      <c r="G51" s="5">
        <v>201212</v>
      </c>
      <c r="H51" s="5">
        <v>233721</v>
      </c>
      <c r="I51" s="5" t="s">
        <v>205</v>
      </c>
      <c r="J51" s="5">
        <v>182055</v>
      </c>
      <c r="K51" s="5" t="s">
        <v>80</v>
      </c>
      <c r="L51" s="5" t="s">
        <v>80</v>
      </c>
      <c r="M51" s="5" t="s">
        <v>81</v>
      </c>
      <c r="N51" s="5">
        <v>5.76</v>
      </c>
      <c r="O51" s="5">
        <v>7.14</v>
      </c>
      <c r="P51" s="5">
        <v>10.06</v>
      </c>
      <c r="Q51" s="5">
        <v>8.8800000000000008</v>
      </c>
      <c r="R51" s="5">
        <v>1.71</v>
      </c>
      <c r="S51" s="5">
        <v>0.92</v>
      </c>
      <c r="T51" s="5">
        <v>1.88</v>
      </c>
      <c r="U51" s="5">
        <v>1.8</v>
      </c>
      <c r="V51" s="5">
        <v>19.73</v>
      </c>
      <c r="W51" s="5">
        <v>17.21</v>
      </c>
      <c r="X51" s="5">
        <v>-1.46</v>
      </c>
      <c r="Y51" s="5">
        <v>-1.77</v>
      </c>
      <c r="Z51" s="5">
        <v>-1.1100000000000001</v>
      </c>
      <c r="AA51" s="5">
        <v>-11.91</v>
      </c>
      <c r="AB51" s="5">
        <v>17.809999999999999</v>
      </c>
      <c r="AC51" s="5">
        <v>-0.18</v>
      </c>
      <c r="AD51" s="5">
        <v>-59.69</v>
      </c>
      <c r="AE51" s="5">
        <v>-0.51</v>
      </c>
      <c r="AF51" s="5">
        <v>-0.05</v>
      </c>
      <c r="AG51" s="5">
        <v>0.11</v>
      </c>
      <c r="AH51" s="5">
        <v>-0.05</v>
      </c>
      <c r="AI51" s="5">
        <v>0.21</v>
      </c>
      <c r="AJ51" s="5">
        <v>0.05</v>
      </c>
      <c r="AK51" s="5">
        <v>7.0000000000000007E-2</v>
      </c>
      <c r="AL51" s="5">
        <v>0.02</v>
      </c>
      <c r="AM51" s="5">
        <v>0.09</v>
      </c>
      <c r="AN51" s="5">
        <v>0.05</v>
      </c>
      <c r="AO51" s="5">
        <v>-0.42</v>
      </c>
      <c r="AP51" s="5">
        <v>-0.53</v>
      </c>
      <c r="AQ51" s="5">
        <v>2.84</v>
      </c>
      <c r="AR51" s="5">
        <v>0</v>
      </c>
      <c r="AS51" s="5">
        <v>-0.33</v>
      </c>
      <c r="AT51" s="5">
        <v>-0.34</v>
      </c>
      <c r="AU51" s="5">
        <v>-0.21</v>
      </c>
      <c r="AV51" s="5">
        <v>0.32</v>
      </c>
      <c r="AW51" s="5">
        <v>159.51</v>
      </c>
      <c r="AX51" s="20">
        <v>221.601</v>
      </c>
      <c r="AY51" s="20">
        <v>197.97699999999901</v>
      </c>
      <c r="AZ51" s="20">
        <v>221.72799999999901</v>
      </c>
      <c r="BA51" s="21">
        <v>17.7</v>
      </c>
      <c r="BB51" s="21">
        <v>3.1</v>
      </c>
      <c r="BC51" s="21">
        <v>17.2</v>
      </c>
      <c r="BD51" s="21">
        <v>99.5</v>
      </c>
    </row>
    <row r="52" spans="2:56" x14ac:dyDescent="0.3">
      <c r="B52" s="3">
        <v>35</v>
      </c>
      <c r="C52" s="3" t="s">
        <v>206</v>
      </c>
      <c r="D52" s="3">
        <v>251362</v>
      </c>
      <c r="E52" s="3">
        <v>232717</v>
      </c>
      <c r="F52" s="5" t="s">
        <v>174</v>
      </c>
      <c r="G52" s="5">
        <v>211558</v>
      </c>
      <c r="H52" s="5">
        <v>221835</v>
      </c>
      <c r="I52" s="5" t="s">
        <v>207</v>
      </c>
      <c r="J52" s="5">
        <v>201212</v>
      </c>
      <c r="K52" s="5" t="s">
        <v>80</v>
      </c>
      <c r="L52" s="5" t="s">
        <v>80</v>
      </c>
      <c r="M52" s="5" t="s">
        <v>81</v>
      </c>
      <c r="N52" s="5">
        <v>5.47</v>
      </c>
      <c r="O52" s="5">
        <v>6.39</v>
      </c>
      <c r="P52" s="5">
        <v>8.9499999999999993</v>
      </c>
      <c r="Q52" s="5">
        <v>5.55</v>
      </c>
      <c r="R52" s="5">
        <v>1.95</v>
      </c>
      <c r="S52" s="5">
        <v>1.18</v>
      </c>
      <c r="T52" s="5">
        <v>1.89</v>
      </c>
      <c r="U52" s="5">
        <v>2.17</v>
      </c>
      <c r="V52" s="5">
        <v>22.56</v>
      </c>
      <c r="W52" s="5">
        <v>12.81</v>
      </c>
      <c r="X52" s="5">
        <v>-1.52</v>
      </c>
      <c r="Y52" s="5">
        <v>-1.47</v>
      </c>
      <c r="Z52" s="5">
        <v>-0.28999999999999998</v>
      </c>
      <c r="AA52" s="5">
        <v>-12.05</v>
      </c>
      <c r="AB52" s="5">
        <v>14.4</v>
      </c>
      <c r="AC52" s="5">
        <v>-0.93</v>
      </c>
      <c r="AD52" s="5">
        <v>-20.87</v>
      </c>
      <c r="AE52" s="5">
        <v>-1.1200000000000001</v>
      </c>
      <c r="AF52" s="5">
        <v>-0.11</v>
      </c>
      <c r="AG52" s="5">
        <v>-0.24</v>
      </c>
      <c r="AH52" s="5">
        <v>-0.23</v>
      </c>
      <c r="AI52" s="5">
        <v>0.24</v>
      </c>
      <c r="AJ52" s="5">
        <v>0.15</v>
      </c>
      <c r="AK52" s="5">
        <v>7.0000000000000007E-2</v>
      </c>
      <c r="AL52" s="5">
        <v>0</v>
      </c>
      <c r="AM52" s="5">
        <v>0.06</v>
      </c>
      <c r="AN52" s="5">
        <v>0.08</v>
      </c>
      <c r="AO52" s="5">
        <v>0.39</v>
      </c>
      <c r="AP52" s="5">
        <v>0.48</v>
      </c>
      <c r="AQ52" s="5">
        <v>0.72</v>
      </c>
      <c r="AR52" s="5">
        <v>0</v>
      </c>
      <c r="AS52" s="5">
        <v>-0.28999999999999998</v>
      </c>
      <c r="AT52" s="5">
        <v>-0.92</v>
      </c>
      <c r="AU52" s="5">
        <v>-0.48</v>
      </c>
      <c r="AV52" s="5">
        <v>0.36</v>
      </c>
      <c r="AW52" s="5">
        <v>158.08000000000001</v>
      </c>
      <c r="AX52" s="20">
        <v>237.714</v>
      </c>
      <c r="AY52" s="20">
        <v>217.2885</v>
      </c>
      <c r="AZ52" s="20">
        <v>237.9325</v>
      </c>
      <c r="BA52" s="21">
        <v>18.399999999999999</v>
      </c>
      <c r="BB52" s="21">
        <v>2.8</v>
      </c>
      <c r="BC52" s="21">
        <v>15.1</v>
      </c>
      <c r="BD52" s="21">
        <v>99.6</v>
      </c>
    </row>
    <row r="53" spans="2:56" x14ac:dyDescent="0.3">
      <c r="B53" s="3">
        <v>36</v>
      </c>
      <c r="C53" s="3" t="s">
        <v>208</v>
      </c>
      <c r="D53" s="3">
        <v>252064</v>
      </c>
      <c r="E53" s="3">
        <v>211938</v>
      </c>
      <c r="F53" s="5" t="s">
        <v>104</v>
      </c>
      <c r="G53" s="5" t="s">
        <v>822</v>
      </c>
      <c r="H53" s="5">
        <v>231091</v>
      </c>
      <c r="I53" s="5" t="s">
        <v>209</v>
      </c>
      <c r="J53" s="5">
        <v>210997</v>
      </c>
      <c r="K53" s="5" t="s">
        <v>80</v>
      </c>
      <c r="L53" s="5" t="s">
        <v>80</v>
      </c>
      <c r="M53" s="5" t="s">
        <v>81</v>
      </c>
      <c r="N53" s="5">
        <v>6.38</v>
      </c>
      <c r="O53" s="5">
        <v>10.07</v>
      </c>
      <c r="P53" s="5">
        <v>13.48</v>
      </c>
      <c r="Q53" s="5">
        <v>10</v>
      </c>
      <c r="R53" s="5">
        <v>1.93</v>
      </c>
      <c r="S53" s="5">
        <v>1.33</v>
      </c>
      <c r="T53" s="5">
        <v>2.0299999999999998</v>
      </c>
      <c r="U53" s="5">
        <v>2.36</v>
      </c>
      <c r="V53" s="5">
        <v>21.36</v>
      </c>
      <c r="W53" s="5">
        <v>14.63</v>
      </c>
      <c r="X53" s="5">
        <v>-0.59</v>
      </c>
      <c r="Y53" s="5">
        <v>-0.53</v>
      </c>
      <c r="Z53" s="5">
        <v>-1.66</v>
      </c>
      <c r="AA53" s="5">
        <v>-7.93</v>
      </c>
      <c r="AB53" s="5">
        <v>21.4</v>
      </c>
      <c r="AC53" s="5">
        <v>3.38</v>
      </c>
      <c r="AD53" s="5">
        <v>-39.39</v>
      </c>
      <c r="AE53" s="5">
        <v>-0.85</v>
      </c>
      <c r="AF53" s="5">
        <v>-0.37</v>
      </c>
      <c r="AG53" s="5">
        <v>-0.36</v>
      </c>
      <c r="AH53" s="5">
        <v>-0.2</v>
      </c>
      <c r="AI53" s="5">
        <v>0.26</v>
      </c>
      <c r="AJ53" s="5">
        <v>0.08</v>
      </c>
      <c r="AK53" s="5">
        <v>0.08</v>
      </c>
      <c r="AL53" s="5">
        <v>0.03</v>
      </c>
      <c r="AM53" s="5">
        <v>0.14000000000000001</v>
      </c>
      <c r="AN53" s="5">
        <v>0.05</v>
      </c>
      <c r="AO53" s="5">
        <v>-0.27</v>
      </c>
      <c r="AP53" s="5">
        <v>0.45</v>
      </c>
      <c r="AQ53" s="5">
        <v>-0.05</v>
      </c>
      <c r="AR53" s="5">
        <v>0</v>
      </c>
      <c r="AS53" s="5">
        <v>0.18</v>
      </c>
      <c r="AT53" s="5">
        <v>-0.06</v>
      </c>
      <c r="AU53" s="5">
        <v>-0.4</v>
      </c>
      <c r="AV53" s="5">
        <v>0.48</v>
      </c>
      <c r="AW53" s="5">
        <v>161.44999999999999</v>
      </c>
      <c r="AX53" s="20">
        <v>236.61850000000001</v>
      </c>
      <c r="AY53" s="20">
        <v>218.637</v>
      </c>
      <c r="AZ53" s="20">
        <v>223.046999999999</v>
      </c>
      <c r="BA53" s="21">
        <v>17.8</v>
      </c>
      <c r="BB53" s="21">
        <v>2.7</v>
      </c>
      <c r="BC53" s="21">
        <v>15.4</v>
      </c>
      <c r="BD53" s="21">
        <v>99.6</v>
      </c>
    </row>
    <row r="54" spans="2:56" x14ac:dyDescent="0.3">
      <c r="B54" s="3">
        <v>37</v>
      </c>
      <c r="C54" s="3" t="s">
        <v>210</v>
      </c>
      <c r="D54" s="3">
        <v>252006</v>
      </c>
      <c r="E54" s="3">
        <v>231417</v>
      </c>
      <c r="F54" s="5" t="s">
        <v>125</v>
      </c>
      <c r="G54" s="5">
        <v>221267</v>
      </c>
      <c r="H54" s="5">
        <v>230362</v>
      </c>
      <c r="I54" s="5" t="s">
        <v>211</v>
      </c>
      <c r="J54" s="5">
        <v>211503</v>
      </c>
      <c r="K54" s="5" t="s">
        <v>80</v>
      </c>
      <c r="L54" s="5" t="s">
        <v>80</v>
      </c>
      <c r="M54" s="5" t="s">
        <v>81</v>
      </c>
      <c r="N54" s="5">
        <v>4.3099999999999996</v>
      </c>
      <c r="O54" s="5">
        <v>5.86</v>
      </c>
      <c r="P54" s="5">
        <v>8.1999999999999993</v>
      </c>
      <c r="Q54" s="5">
        <v>5.99</v>
      </c>
      <c r="R54" s="5">
        <v>2.93</v>
      </c>
      <c r="S54" s="5">
        <v>2.06</v>
      </c>
      <c r="T54" s="5">
        <v>2.94</v>
      </c>
      <c r="U54" s="5">
        <v>3.27</v>
      </c>
      <c r="V54" s="5">
        <v>17.43</v>
      </c>
      <c r="W54" s="5">
        <v>11.74</v>
      </c>
      <c r="X54" s="5">
        <v>-0.59</v>
      </c>
      <c r="Y54" s="5">
        <v>-1.18</v>
      </c>
      <c r="Z54" s="5">
        <v>-2.2999999999999998</v>
      </c>
      <c r="AA54" s="5">
        <v>-12.31</v>
      </c>
      <c r="AB54" s="5">
        <v>11.87</v>
      </c>
      <c r="AC54" s="5">
        <v>1.77</v>
      </c>
      <c r="AD54" s="5">
        <v>-58.42</v>
      </c>
      <c r="AE54" s="5">
        <v>-0.87</v>
      </c>
      <c r="AF54" s="5">
        <v>-0.41</v>
      </c>
      <c r="AG54" s="5">
        <v>-0.05</v>
      </c>
      <c r="AH54" s="5">
        <v>-0.2</v>
      </c>
      <c r="AI54" s="5">
        <v>0.42</v>
      </c>
      <c r="AJ54" s="5">
        <v>0.41</v>
      </c>
      <c r="AK54" s="5">
        <v>0.1</v>
      </c>
      <c r="AL54" s="5">
        <v>7.0000000000000007E-2</v>
      </c>
      <c r="AM54" s="5">
        <v>0.25</v>
      </c>
      <c r="AN54" s="5">
        <v>0.08</v>
      </c>
      <c r="AO54" s="5">
        <v>1.1299999999999999</v>
      </c>
      <c r="AP54" s="5">
        <v>0.38</v>
      </c>
      <c r="AQ54" s="5">
        <v>-2.67</v>
      </c>
      <c r="AR54" s="5">
        <v>0</v>
      </c>
      <c r="AS54" s="5">
        <v>-0.11</v>
      </c>
      <c r="AT54" s="5">
        <v>-0.24</v>
      </c>
      <c r="AU54" s="5">
        <v>-0.7</v>
      </c>
      <c r="AV54" s="5">
        <v>0.3</v>
      </c>
      <c r="AW54" s="5">
        <v>159.26</v>
      </c>
      <c r="AX54" s="20">
        <v>244.8715</v>
      </c>
      <c r="AY54" s="20">
        <v>231.36850000000001</v>
      </c>
      <c r="AZ54" s="20">
        <v>243.225999999999</v>
      </c>
      <c r="BA54" s="21">
        <v>18.3</v>
      </c>
      <c r="BB54" s="21">
        <v>2.8</v>
      </c>
      <c r="BC54" s="21">
        <v>15.1</v>
      </c>
      <c r="BD54" s="21">
        <v>99.6</v>
      </c>
    </row>
    <row r="55" spans="2:56" x14ac:dyDescent="0.3">
      <c r="B55" s="3">
        <v>38</v>
      </c>
      <c r="C55" s="3" t="s">
        <v>212</v>
      </c>
      <c r="D55" s="3">
        <v>250705</v>
      </c>
      <c r="E55" s="3">
        <v>232717</v>
      </c>
      <c r="F55" s="5" t="s">
        <v>174</v>
      </c>
      <c r="G55" s="5">
        <v>211558</v>
      </c>
      <c r="H55" s="5">
        <v>192496</v>
      </c>
      <c r="I55" s="5" t="s">
        <v>213</v>
      </c>
      <c r="J55" s="5">
        <v>160605</v>
      </c>
      <c r="K55" s="5" t="s">
        <v>80</v>
      </c>
      <c r="L55" s="5" t="s">
        <v>80</v>
      </c>
      <c r="M55" s="5" t="s">
        <v>81</v>
      </c>
      <c r="N55" s="5">
        <v>4.08</v>
      </c>
      <c r="O55" s="5">
        <v>5.41</v>
      </c>
      <c r="P55" s="5">
        <v>8.1300000000000008</v>
      </c>
      <c r="Q55" s="5">
        <v>4.17</v>
      </c>
      <c r="R55" s="5">
        <v>2.71</v>
      </c>
      <c r="S55" s="5">
        <v>2.15</v>
      </c>
      <c r="T55" s="5">
        <v>2.08</v>
      </c>
      <c r="U55" s="5">
        <v>2.46</v>
      </c>
      <c r="V55" s="5">
        <v>13.38</v>
      </c>
      <c r="W55" s="5">
        <v>7.59</v>
      </c>
      <c r="X55" s="5">
        <v>-0.68</v>
      </c>
      <c r="Y55" s="5">
        <v>-0.99</v>
      </c>
      <c r="Z55" s="5">
        <v>-1.37</v>
      </c>
      <c r="AA55" s="5">
        <v>-10.84</v>
      </c>
      <c r="AB55" s="5">
        <v>13.5</v>
      </c>
      <c r="AC55" s="5">
        <v>5.05</v>
      </c>
      <c r="AD55" s="5">
        <v>-47.48</v>
      </c>
      <c r="AE55" s="5">
        <v>-1.23</v>
      </c>
      <c r="AF55" s="5">
        <v>-0.62</v>
      </c>
      <c r="AG55" s="5">
        <v>-0.43</v>
      </c>
      <c r="AH55" s="5">
        <v>-0.34</v>
      </c>
      <c r="AI55" s="5">
        <v>0.39</v>
      </c>
      <c r="AJ55" s="5">
        <v>0.19</v>
      </c>
      <c r="AK55" s="5">
        <v>0.09</v>
      </c>
      <c r="AL55" s="5">
        <v>0.04</v>
      </c>
      <c r="AM55" s="5">
        <v>0.26</v>
      </c>
      <c r="AN55" s="5">
        <v>0.06</v>
      </c>
      <c r="AO55" s="5">
        <v>0.62</v>
      </c>
      <c r="AP55" s="5">
        <v>0.55000000000000004</v>
      </c>
      <c r="AQ55" s="5">
        <v>0.5</v>
      </c>
      <c r="AR55" s="5">
        <v>0</v>
      </c>
      <c r="AS55" s="5">
        <v>-0.28999999999999998</v>
      </c>
      <c r="AT55" s="5">
        <v>-0.46</v>
      </c>
      <c r="AU55" s="5">
        <v>-0.36</v>
      </c>
      <c r="AV55" s="5">
        <v>0.48</v>
      </c>
      <c r="AW55" s="5">
        <v>158.88999999999999</v>
      </c>
      <c r="AX55" s="20">
        <v>242.66900000000001</v>
      </c>
      <c r="AY55" s="20">
        <v>228.59549999999999</v>
      </c>
      <c r="AZ55" s="20">
        <v>233.90049999999999</v>
      </c>
      <c r="BA55" s="21">
        <v>17.399999999999999</v>
      </c>
      <c r="BB55" s="21">
        <v>3.1</v>
      </c>
      <c r="BC55" s="21">
        <v>17.7</v>
      </c>
      <c r="BD55" s="21">
        <v>99.4</v>
      </c>
    </row>
    <row r="56" spans="2:56" hidden="1" x14ac:dyDescent="0.3">
      <c r="B56" s="3">
        <v>39</v>
      </c>
      <c r="C56" s="3" t="s">
        <v>214</v>
      </c>
      <c r="D56" s="3">
        <v>251011</v>
      </c>
      <c r="E56" s="3">
        <v>242025</v>
      </c>
      <c r="F56" s="5" t="s">
        <v>137</v>
      </c>
      <c r="G56" s="5" t="s">
        <v>824</v>
      </c>
      <c r="H56" s="5">
        <v>200192</v>
      </c>
      <c r="I56" s="5" t="s">
        <v>215</v>
      </c>
      <c r="J56" s="5">
        <v>180963</v>
      </c>
      <c r="K56" s="5" t="s">
        <v>80</v>
      </c>
      <c r="L56" s="5" t="s">
        <v>80</v>
      </c>
      <c r="M56" s="5" t="s">
        <v>81</v>
      </c>
      <c r="N56" s="5">
        <v>6.49</v>
      </c>
      <c r="O56" s="5">
        <v>8.7899999999999991</v>
      </c>
      <c r="P56" s="5">
        <v>10.83</v>
      </c>
      <c r="Q56" s="5">
        <v>8.1999999999999993</v>
      </c>
      <c r="R56" s="5">
        <v>0.85</v>
      </c>
      <c r="S56" s="5">
        <v>0.91</v>
      </c>
      <c r="T56" s="5">
        <v>2.21</v>
      </c>
      <c r="U56" s="5">
        <v>2.86</v>
      </c>
      <c r="V56" s="5">
        <v>37.72</v>
      </c>
      <c r="W56" s="5">
        <v>28.69</v>
      </c>
      <c r="X56" s="5">
        <v>-0.57999999999999996</v>
      </c>
      <c r="Y56" s="5">
        <v>-0.87</v>
      </c>
      <c r="Z56" s="5">
        <v>0.39</v>
      </c>
      <c r="AA56" s="5">
        <v>-13.66</v>
      </c>
      <c r="AB56" s="5">
        <v>18.57</v>
      </c>
      <c r="AC56" s="5">
        <v>-2.15</v>
      </c>
      <c r="AD56" s="5">
        <v>-27.49</v>
      </c>
      <c r="AE56" s="5">
        <v>-0.92</v>
      </c>
      <c r="AF56" s="5">
        <v>-0.69</v>
      </c>
      <c r="AG56" s="5">
        <v>-0.09</v>
      </c>
      <c r="AH56" s="5">
        <v>0.03</v>
      </c>
      <c r="AI56" s="5">
        <v>0.14000000000000001</v>
      </c>
      <c r="AJ56" s="5">
        <v>-0.15</v>
      </c>
      <c r="AK56" s="5">
        <v>0.03</v>
      </c>
      <c r="AL56" s="5">
        <v>-0.05</v>
      </c>
      <c r="AM56" s="5">
        <v>0.04</v>
      </c>
      <c r="AN56" s="5">
        <v>0.05</v>
      </c>
      <c r="AO56" s="5">
        <v>-1.63</v>
      </c>
      <c r="AP56" s="5">
        <v>-0.28999999999999998</v>
      </c>
      <c r="AQ56" s="5">
        <v>1.1000000000000001</v>
      </c>
      <c r="AR56" s="5">
        <v>0</v>
      </c>
      <c r="AS56" s="5">
        <v>-0.19</v>
      </c>
      <c r="AT56" s="5">
        <v>-0.3</v>
      </c>
      <c r="AU56" s="5">
        <v>-0.41</v>
      </c>
      <c r="AV56" s="5">
        <v>0.44</v>
      </c>
      <c r="AW56" s="5">
        <v>167.15</v>
      </c>
      <c r="AX56" s="20">
        <v>237.27799999999999</v>
      </c>
      <c r="AY56" s="20">
        <v>212.154</v>
      </c>
      <c r="AZ56" s="20">
        <v>239.52949999999899</v>
      </c>
      <c r="BA56" s="21">
        <v>17.399999999999999</v>
      </c>
      <c r="BB56" s="21">
        <v>3.4</v>
      </c>
      <c r="BC56" s="21">
        <v>19.600000000000001</v>
      </c>
      <c r="BD56" s="21">
        <v>99.3</v>
      </c>
    </row>
    <row r="57" spans="2:56" x14ac:dyDescent="0.3">
      <c r="B57" s="3">
        <v>40</v>
      </c>
      <c r="C57" s="3" t="s">
        <v>216</v>
      </c>
      <c r="D57" s="3">
        <v>250757</v>
      </c>
      <c r="E57" s="3">
        <v>242555</v>
      </c>
      <c r="F57" s="5" t="s">
        <v>192</v>
      </c>
      <c r="G57" s="5">
        <v>232189</v>
      </c>
      <c r="H57" s="5">
        <v>211055</v>
      </c>
      <c r="I57" s="5" t="s">
        <v>217</v>
      </c>
      <c r="J57" s="5" t="s">
        <v>830</v>
      </c>
      <c r="K57" s="5" t="s">
        <v>80</v>
      </c>
      <c r="L57" s="5" t="s">
        <v>80</v>
      </c>
      <c r="M57" s="5" t="s">
        <v>81</v>
      </c>
      <c r="N57" s="5">
        <v>6.11</v>
      </c>
      <c r="O57" s="5">
        <v>8.7200000000000006</v>
      </c>
      <c r="P57" s="5">
        <v>12.28</v>
      </c>
      <c r="Q57" s="5">
        <v>8.4499999999999993</v>
      </c>
      <c r="R57" s="5">
        <v>2.38</v>
      </c>
      <c r="S57" s="5">
        <v>1.48</v>
      </c>
      <c r="T57" s="5">
        <v>2.56</v>
      </c>
      <c r="U57" s="5">
        <v>2.73</v>
      </c>
      <c r="V57" s="5">
        <v>18.38</v>
      </c>
      <c r="W57" s="5">
        <v>16.920000000000002</v>
      </c>
      <c r="X57" s="5">
        <v>0.45</v>
      </c>
      <c r="Y57" s="5">
        <v>0.46</v>
      </c>
      <c r="Z57" s="5">
        <v>-1.0900000000000001</v>
      </c>
      <c r="AA57" s="5">
        <v>-10.3</v>
      </c>
      <c r="AB57" s="5">
        <v>19.899999999999999</v>
      </c>
      <c r="AC57" s="5">
        <v>-2.25</v>
      </c>
      <c r="AD57" s="5">
        <v>-49.41</v>
      </c>
      <c r="AE57" s="5">
        <v>-1.4</v>
      </c>
      <c r="AF57" s="5">
        <v>-0.8</v>
      </c>
      <c r="AG57" s="5">
        <v>-0.86</v>
      </c>
      <c r="AH57" s="5">
        <v>-0.16</v>
      </c>
      <c r="AI57" s="5">
        <v>0.37</v>
      </c>
      <c r="AJ57" s="5">
        <v>0.11</v>
      </c>
      <c r="AK57" s="5">
        <v>0.05</v>
      </c>
      <c r="AL57" s="5">
        <v>0.08</v>
      </c>
      <c r="AM57" s="5">
        <v>0.3</v>
      </c>
      <c r="AN57" s="5">
        <v>0.06</v>
      </c>
      <c r="AO57" s="5">
        <v>-0.54</v>
      </c>
      <c r="AP57" s="5">
        <v>-0.25</v>
      </c>
      <c r="AQ57" s="5">
        <v>1.76</v>
      </c>
      <c r="AR57" s="5">
        <v>0</v>
      </c>
      <c r="AS57" s="5">
        <v>-0.21</v>
      </c>
      <c r="AT57" s="5">
        <v>-0.63</v>
      </c>
      <c r="AU57" s="5">
        <v>-0.38</v>
      </c>
      <c r="AV57" s="5">
        <v>0.33</v>
      </c>
      <c r="AW57" s="5">
        <v>161.57</v>
      </c>
      <c r="AX57" s="20">
        <v>244.84700000000001</v>
      </c>
      <c r="AY57" s="20">
        <v>230.42949999999999</v>
      </c>
      <c r="AZ57" s="20">
        <v>223.53299999999999</v>
      </c>
      <c r="BA57" s="21">
        <v>20</v>
      </c>
      <c r="BB57" s="21">
        <v>3.1</v>
      </c>
      <c r="BC57" s="21">
        <v>15.7</v>
      </c>
      <c r="BD57" s="21">
        <v>99.7</v>
      </c>
    </row>
    <row r="58" spans="2:56" hidden="1" x14ac:dyDescent="0.3">
      <c r="B58" s="3">
        <v>41</v>
      </c>
      <c r="C58" s="3" t="s">
        <v>218</v>
      </c>
      <c r="D58" s="3">
        <v>252325</v>
      </c>
      <c r="E58" s="3">
        <v>242442</v>
      </c>
      <c r="F58" s="5" t="s">
        <v>202</v>
      </c>
      <c r="G58" s="5">
        <v>230006</v>
      </c>
      <c r="H58" s="5">
        <v>242411</v>
      </c>
      <c r="I58" s="5" t="s">
        <v>219</v>
      </c>
      <c r="J58" s="5">
        <v>223375</v>
      </c>
      <c r="K58" s="5" t="s">
        <v>67</v>
      </c>
      <c r="L58" s="5" t="s">
        <v>67</v>
      </c>
      <c r="M58" s="5" t="s">
        <v>81</v>
      </c>
      <c r="N58" s="5">
        <v>5.89</v>
      </c>
      <c r="O58" s="5">
        <v>7.74</v>
      </c>
      <c r="P58" s="5">
        <v>9.9</v>
      </c>
      <c r="Q58" s="5">
        <v>7.42</v>
      </c>
      <c r="R58" s="5">
        <v>0.83</v>
      </c>
      <c r="S58" s="5">
        <v>0.75</v>
      </c>
      <c r="T58" s="5">
        <v>0.23</v>
      </c>
      <c r="U58" s="5">
        <v>0.56000000000000005</v>
      </c>
      <c r="V58" s="5">
        <v>25.52</v>
      </c>
      <c r="W58" s="5">
        <v>15</v>
      </c>
      <c r="X58" s="5">
        <v>-0.77</v>
      </c>
      <c r="Y58" s="5">
        <v>-1.05</v>
      </c>
      <c r="Z58" s="5">
        <v>-1.27</v>
      </c>
      <c r="AA58" s="5">
        <v>-17.72</v>
      </c>
      <c r="AB58" s="5">
        <v>20.61</v>
      </c>
      <c r="AC58" s="5">
        <v>-1.92</v>
      </c>
      <c r="AD58" s="5">
        <v>-34.979999999999997</v>
      </c>
      <c r="AE58" s="5">
        <v>-0.56999999999999995</v>
      </c>
      <c r="AF58" s="5">
        <v>-0.62</v>
      </c>
      <c r="AG58" s="5">
        <v>-0.43</v>
      </c>
      <c r="AH58" s="5">
        <v>-0.25</v>
      </c>
      <c r="AI58" s="5">
        <v>0.18</v>
      </c>
      <c r="AJ58" s="5">
        <v>0.1</v>
      </c>
      <c r="AK58" s="5">
        <v>0.03</v>
      </c>
      <c r="AL58" s="5">
        <v>0.01</v>
      </c>
      <c r="AM58" s="5">
        <v>0.11</v>
      </c>
      <c r="AN58" s="5">
        <v>0.04</v>
      </c>
      <c r="AO58" s="5">
        <v>1.44</v>
      </c>
      <c r="AP58" s="5">
        <v>0.45</v>
      </c>
      <c r="AQ58" s="5">
        <v>1.42</v>
      </c>
      <c r="AR58" s="5">
        <v>0</v>
      </c>
      <c r="AS58" s="5">
        <v>-0.5</v>
      </c>
      <c r="AT58" s="5">
        <v>-0.64</v>
      </c>
      <c r="AU58" s="5">
        <v>-0.91</v>
      </c>
      <c r="AV58" s="5">
        <v>0.3</v>
      </c>
      <c r="AW58" s="5">
        <v>151.38</v>
      </c>
      <c r="AX58" s="20">
        <v>233.19</v>
      </c>
      <c r="AY58" s="20">
        <v>210.328</v>
      </c>
      <c r="AZ58" s="20">
        <v>225.072</v>
      </c>
      <c r="BA58" s="21">
        <v>17.399999999999999</v>
      </c>
      <c r="BB58" s="21">
        <v>3</v>
      </c>
      <c r="BC58" s="21">
        <v>17.2</v>
      </c>
      <c r="BD58" s="21">
        <v>99.3</v>
      </c>
    </row>
    <row r="59" spans="2:56" hidden="1" x14ac:dyDescent="0.3">
      <c r="B59" s="3">
        <v>42</v>
      </c>
      <c r="C59" s="3" t="s">
        <v>220</v>
      </c>
      <c r="D59" s="3">
        <v>252349</v>
      </c>
      <c r="E59" s="3">
        <v>242442</v>
      </c>
      <c r="F59" s="5" t="s">
        <v>202</v>
      </c>
      <c r="G59" s="5">
        <v>230006</v>
      </c>
      <c r="H59" s="5">
        <v>241370</v>
      </c>
      <c r="I59" s="5" t="s">
        <v>221</v>
      </c>
      <c r="J59" s="5">
        <v>200716</v>
      </c>
      <c r="K59" s="5" t="s">
        <v>67</v>
      </c>
      <c r="L59" s="5" t="s">
        <v>67</v>
      </c>
      <c r="M59" s="5" t="s">
        <v>81</v>
      </c>
      <c r="N59" s="5">
        <v>6.64</v>
      </c>
      <c r="O59" s="5">
        <v>8.9</v>
      </c>
      <c r="P59" s="5">
        <v>11.84</v>
      </c>
      <c r="Q59" s="5">
        <v>7.51</v>
      </c>
      <c r="R59" s="5">
        <v>1.93</v>
      </c>
      <c r="S59" s="5">
        <v>1.61</v>
      </c>
      <c r="T59" s="5">
        <v>1.64</v>
      </c>
      <c r="U59" s="5">
        <v>2.21</v>
      </c>
      <c r="V59" s="5">
        <v>27.55</v>
      </c>
      <c r="W59" s="5">
        <v>20.3</v>
      </c>
      <c r="X59" s="5">
        <v>-0.72</v>
      </c>
      <c r="Y59" s="5">
        <v>-0.72</v>
      </c>
      <c r="Z59" s="5">
        <v>-1.08</v>
      </c>
      <c r="AA59" s="5">
        <v>-15.11</v>
      </c>
      <c r="AB59" s="5">
        <v>21.01</v>
      </c>
      <c r="AC59" s="5">
        <v>-0.17</v>
      </c>
      <c r="AD59" s="5">
        <v>-40.51</v>
      </c>
      <c r="AE59" s="5">
        <v>-0.28999999999999998</v>
      </c>
      <c r="AF59" s="5">
        <v>-0.61</v>
      </c>
      <c r="AG59" s="5">
        <v>-0.17</v>
      </c>
      <c r="AH59" s="5">
        <v>-0.11</v>
      </c>
      <c r="AI59" s="5">
        <v>0.2</v>
      </c>
      <c r="AJ59" s="5">
        <v>0.11</v>
      </c>
      <c r="AK59" s="5">
        <v>0.05</v>
      </c>
      <c r="AL59" s="5">
        <v>0</v>
      </c>
      <c r="AM59" s="5">
        <v>0.13</v>
      </c>
      <c r="AN59" s="5">
        <v>0.04</v>
      </c>
      <c r="AO59" s="5">
        <v>0.41</v>
      </c>
      <c r="AP59" s="5">
        <v>0.42</v>
      </c>
      <c r="AQ59" s="5">
        <v>0.64</v>
      </c>
      <c r="AR59" s="5">
        <v>0</v>
      </c>
      <c r="AS59" s="5">
        <v>-0.49</v>
      </c>
      <c r="AT59" s="5">
        <v>-0.78</v>
      </c>
      <c r="AU59" s="5">
        <v>-0.92</v>
      </c>
      <c r="AV59" s="5">
        <v>0.32</v>
      </c>
      <c r="AW59" s="5">
        <v>157.47999999999999</v>
      </c>
      <c r="AX59" s="20">
        <v>247.08949999999999</v>
      </c>
      <c r="AY59" s="20">
        <v>225.87950000000001</v>
      </c>
      <c r="AZ59" s="20">
        <v>241.02199999999999</v>
      </c>
      <c r="BA59" s="21">
        <v>17</v>
      </c>
      <c r="BB59" s="21">
        <v>3</v>
      </c>
      <c r="BC59" s="21">
        <v>17.600000000000001</v>
      </c>
      <c r="BD59" s="21">
        <v>99.4</v>
      </c>
    </row>
    <row r="60" spans="2:56" x14ac:dyDescent="0.3">
      <c r="B60" s="3">
        <v>43</v>
      </c>
      <c r="C60" s="3" t="s">
        <v>222</v>
      </c>
      <c r="D60" s="3">
        <v>252616</v>
      </c>
      <c r="E60" s="3">
        <v>231417</v>
      </c>
      <c r="F60" s="5" t="s">
        <v>125</v>
      </c>
      <c r="G60" s="5">
        <v>221267</v>
      </c>
      <c r="H60" s="5">
        <v>242593</v>
      </c>
      <c r="I60" s="5" t="s">
        <v>223</v>
      </c>
      <c r="J60" s="5">
        <v>230511</v>
      </c>
      <c r="K60" s="5" t="s">
        <v>67</v>
      </c>
      <c r="L60" s="5" t="s">
        <v>67</v>
      </c>
      <c r="M60" s="5" t="s">
        <v>81</v>
      </c>
      <c r="N60" s="5">
        <v>5.47</v>
      </c>
      <c r="O60" s="5">
        <v>7.9</v>
      </c>
      <c r="P60" s="5">
        <v>10.6</v>
      </c>
      <c r="Q60" s="5">
        <v>7.42</v>
      </c>
      <c r="R60" s="5">
        <v>2.1800000000000002</v>
      </c>
      <c r="S60" s="5">
        <v>1.62</v>
      </c>
      <c r="T60" s="5">
        <v>3.51</v>
      </c>
      <c r="U60" s="5">
        <v>4.01</v>
      </c>
      <c r="V60" s="5">
        <v>16.940000000000001</v>
      </c>
      <c r="W60" s="5">
        <v>9.1999999999999993</v>
      </c>
      <c r="X60" s="5">
        <v>-0.73</v>
      </c>
      <c r="Y60" s="5">
        <v>-1.26</v>
      </c>
      <c r="Z60" s="5">
        <v>-1.03</v>
      </c>
      <c r="AA60" s="5">
        <v>-12.2</v>
      </c>
      <c r="AB60" s="5">
        <v>15.53</v>
      </c>
      <c r="AC60" s="5">
        <v>-2.46</v>
      </c>
      <c r="AD60" s="5">
        <v>-47.12</v>
      </c>
      <c r="AE60" s="5">
        <v>-1.33</v>
      </c>
      <c r="AF60" s="5">
        <v>-0.42</v>
      </c>
      <c r="AG60" s="5">
        <v>-7.0000000000000007E-2</v>
      </c>
      <c r="AH60" s="5">
        <v>-0.23</v>
      </c>
      <c r="AI60" s="5">
        <v>0.39</v>
      </c>
      <c r="AJ60" s="5">
        <v>0.24</v>
      </c>
      <c r="AK60" s="5">
        <v>0.09</v>
      </c>
      <c r="AL60" s="5">
        <v>0.05</v>
      </c>
      <c r="AM60" s="5">
        <v>0.19</v>
      </c>
      <c r="AN60" s="5">
        <v>0.1</v>
      </c>
      <c r="AO60" s="5">
        <v>0.12</v>
      </c>
      <c r="AP60" s="5">
        <v>-0.25</v>
      </c>
      <c r="AQ60" s="5">
        <v>-0.46</v>
      </c>
      <c r="AR60" s="5">
        <v>0</v>
      </c>
      <c r="AS60" s="5">
        <v>-0.38</v>
      </c>
      <c r="AT60" s="5">
        <v>-0.41</v>
      </c>
      <c r="AU60" s="5">
        <v>-0.27</v>
      </c>
      <c r="AV60" s="5">
        <v>0.42</v>
      </c>
      <c r="AW60" s="5">
        <v>161.63</v>
      </c>
      <c r="AX60" s="20">
        <v>243.4145</v>
      </c>
      <c r="AY60" s="20">
        <v>228.24799999999999</v>
      </c>
      <c r="AZ60" s="20">
        <v>235.75449999999901</v>
      </c>
      <c r="BA60" s="21">
        <v>18.100000000000001</v>
      </c>
      <c r="BB60" s="21">
        <v>3.1</v>
      </c>
      <c r="BC60" s="21">
        <v>16.899999999999999</v>
      </c>
      <c r="BD60" s="21">
        <v>99.7</v>
      </c>
    </row>
    <row r="61" spans="2:56" x14ac:dyDescent="0.3">
      <c r="B61" s="3">
        <v>44</v>
      </c>
      <c r="C61" s="3" t="s">
        <v>224</v>
      </c>
      <c r="D61" s="3">
        <v>252544</v>
      </c>
      <c r="E61" s="3">
        <v>231208</v>
      </c>
      <c r="F61" s="5" t="s">
        <v>85</v>
      </c>
      <c r="G61" s="5">
        <v>201212</v>
      </c>
      <c r="H61" s="5">
        <v>242876</v>
      </c>
      <c r="I61" s="5" t="s">
        <v>225</v>
      </c>
      <c r="J61" s="5">
        <v>230290</v>
      </c>
      <c r="K61" s="5" t="s">
        <v>80</v>
      </c>
      <c r="L61" s="5" t="s">
        <v>80</v>
      </c>
      <c r="M61" s="5" t="s">
        <v>81</v>
      </c>
      <c r="N61" s="5">
        <v>5.71</v>
      </c>
      <c r="O61" s="5">
        <v>7.67</v>
      </c>
      <c r="P61" s="5">
        <v>9.43</v>
      </c>
      <c r="Q61" s="5">
        <v>9.02</v>
      </c>
      <c r="R61" s="5">
        <v>1.8</v>
      </c>
      <c r="S61" s="5">
        <v>1.22</v>
      </c>
      <c r="T61" s="5">
        <v>2.5499999999999998</v>
      </c>
      <c r="U61" s="5">
        <v>2.81</v>
      </c>
      <c r="V61" s="5">
        <v>22.06</v>
      </c>
      <c r="W61" s="5">
        <v>13.83</v>
      </c>
      <c r="X61" s="5">
        <v>0.08</v>
      </c>
      <c r="Y61" s="5">
        <v>-0.31</v>
      </c>
      <c r="Z61" s="5">
        <v>-1.02</v>
      </c>
      <c r="AA61" s="5">
        <v>-14.83</v>
      </c>
      <c r="AB61" s="5">
        <v>18.57</v>
      </c>
      <c r="AC61" s="5">
        <v>0.48</v>
      </c>
      <c r="AD61" s="5">
        <v>-46.08</v>
      </c>
      <c r="AE61" s="5">
        <v>-0.73</v>
      </c>
      <c r="AF61" s="5">
        <v>-0.37</v>
      </c>
      <c r="AG61" s="5">
        <v>-7.0000000000000007E-2</v>
      </c>
      <c r="AH61" s="5">
        <v>-0.03</v>
      </c>
      <c r="AI61" s="5">
        <v>0.36</v>
      </c>
      <c r="AJ61" s="5">
        <v>0.28999999999999998</v>
      </c>
      <c r="AK61" s="5">
        <v>0.12</v>
      </c>
      <c r="AL61" s="5">
        <v>0.03</v>
      </c>
      <c r="AM61" s="5">
        <v>0.1</v>
      </c>
      <c r="AN61" s="5">
        <v>0.1</v>
      </c>
      <c r="AO61" s="5">
        <v>1.77</v>
      </c>
      <c r="AP61" s="5">
        <v>-0.56000000000000005</v>
      </c>
      <c r="AQ61" s="5">
        <v>1.43</v>
      </c>
      <c r="AR61" s="5">
        <v>0</v>
      </c>
      <c r="AS61" s="5">
        <v>-0.16</v>
      </c>
      <c r="AT61" s="5">
        <v>-0.42</v>
      </c>
      <c r="AU61" s="5">
        <v>-0.26</v>
      </c>
      <c r="AV61" s="5">
        <v>0.31</v>
      </c>
      <c r="AW61" s="5">
        <v>162.38999999999999</v>
      </c>
      <c r="AX61" s="20">
        <v>230.26049999999901</v>
      </c>
      <c r="AY61" s="20">
        <v>215.08</v>
      </c>
      <c r="AZ61" s="20">
        <v>218.64500000000001</v>
      </c>
      <c r="BA61" s="21">
        <v>18.2</v>
      </c>
      <c r="BB61" s="21">
        <v>2.9</v>
      </c>
      <c r="BC61" s="21">
        <v>16</v>
      </c>
      <c r="BD61" s="21">
        <v>99.8</v>
      </c>
    </row>
    <row r="62" spans="2:56" hidden="1" x14ac:dyDescent="0.3">
      <c r="B62" s="3">
        <v>45</v>
      </c>
      <c r="C62" s="3" t="s">
        <v>226</v>
      </c>
      <c r="D62" s="3">
        <v>252342</v>
      </c>
      <c r="E62" s="3">
        <v>242442</v>
      </c>
      <c r="F62" s="5" t="s">
        <v>202</v>
      </c>
      <c r="G62" s="5">
        <v>230006</v>
      </c>
      <c r="H62" s="5">
        <v>242056</v>
      </c>
      <c r="I62" s="5" t="s">
        <v>227</v>
      </c>
      <c r="J62" s="5" t="s">
        <v>823</v>
      </c>
      <c r="K62" s="5" t="s">
        <v>67</v>
      </c>
      <c r="L62" s="5" t="s">
        <v>67</v>
      </c>
      <c r="M62" s="5" t="s">
        <v>81</v>
      </c>
      <c r="N62" s="5">
        <v>3.82</v>
      </c>
      <c r="O62" s="5">
        <v>5.86</v>
      </c>
      <c r="P62" s="5">
        <v>8.44</v>
      </c>
      <c r="Q62" s="5">
        <v>6.04</v>
      </c>
      <c r="R62" s="5">
        <v>3.12</v>
      </c>
      <c r="S62" s="5">
        <v>2.2400000000000002</v>
      </c>
      <c r="T62" s="5">
        <v>2.61</v>
      </c>
      <c r="U62" s="5">
        <v>2.82</v>
      </c>
      <c r="V62" s="5">
        <v>15.7</v>
      </c>
      <c r="W62" s="5">
        <v>8.5299999999999994</v>
      </c>
      <c r="X62" s="5">
        <v>-0.56000000000000005</v>
      </c>
      <c r="Y62" s="5">
        <v>-0.74</v>
      </c>
      <c r="Z62" s="5">
        <v>-0.56000000000000005</v>
      </c>
      <c r="AA62" s="5">
        <v>-5.91</v>
      </c>
      <c r="AB62" s="5">
        <v>14.73</v>
      </c>
      <c r="AC62" s="5">
        <v>-1.08</v>
      </c>
      <c r="AD62" s="5">
        <v>-22.69</v>
      </c>
      <c r="AE62" s="5">
        <v>-0.85</v>
      </c>
      <c r="AF62" s="5">
        <v>-0.99</v>
      </c>
      <c r="AG62" s="5">
        <v>-0.74</v>
      </c>
      <c r="AH62" s="5">
        <v>-0.36</v>
      </c>
      <c r="AI62" s="5">
        <v>0.23</v>
      </c>
      <c r="AJ62" s="5">
        <v>0.24</v>
      </c>
      <c r="AK62" s="5">
        <v>7.0000000000000007E-2</v>
      </c>
      <c r="AL62" s="5">
        <v>0.01</v>
      </c>
      <c r="AM62" s="5">
        <v>0.1</v>
      </c>
      <c r="AN62" s="5">
        <v>0.06</v>
      </c>
      <c r="AO62" s="5">
        <v>-0.18</v>
      </c>
      <c r="AP62" s="5">
        <v>0.39</v>
      </c>
      <c r="AQ62" s="5">
        <v>-2.02</v>
      </c>
      <c r="AR62" s="5">
        <v>0</v>
      </c>
      <c r="AS62" s="5">
        <v>-0.32</v>
      </c>
      <c r="AT62" s="5">
        <v>-0.6</v>
      </c>
      <c r="AU62" s="5">
        <v>-0.42</v>
      </c>
      <c r="AV62" s="5">
        <v>0.44</v>
      </c>
      <c r="AW62" s="5">
        <v>145.86000000000001</v>
      </c>
      <c r="AX62" s="20">
        <v>233.42349999999999</v>
      </c>
      <c r="AY62" s="20">
        <v>217.40600000000001</v>
      </c>
      <c r="AZ62" s="20">
        <v>222.62200000000001</v>
      </c>
      <c r="BA62" s="21">
        <v>17.7</v>
      </c>
      <c r="BB62" s="21">
        <v>3.1</v>
      </c>
      <c r="BC62" s="21">
        <v>17.399999999999999</v>
      </c>
      <c r="BD62" s="21">
        <v>99.6</v>
      </c>
    </row>
    <row r="63" spans="2:56" x14ac:dyDescent="0.3">
      <c r="B63" s="3">
        <v>46</v>
      </c>
      <c r="C63" s="3" t="s">
        <v>228</v>
      </c>
      <c r="D63" s="3">
        <v>252430</v>
      </c>
      <c r="E63" s="3">
        <v>242442</v>
      </c>
      <c r="F63" s="5" t="s">
        <v>202</v>
      </c>
      <c r="G63" s="5">
        <v>230006</v>
      </c>
      <c r="H63" s="5">
        <v>240794</v>
      </c>
      <c r="I63" s="5" t="s">
        <v>229</v>
      </c>
      <c r="J63" s="5">
        <v>223540</v>
      </c>
      <c r="K63" s="5" t="s">
        <v>67</v>
      </c>
      <c r="L63" s="5" t="s">
        <v>67</v>
      </c>
      <c r="M63" s="5" t="s">
        <v>81</v>
      </c>
      <c r="N63" s="5">
        <v>6.05</v>
      </c>
      <c r="O63" s="5">
        <v>8.76</v>
      </c>
      <c r="P63" s="5">
        <v>12.31</v>
      </c>
      <c r="Q63" s="5">
        <v>10.39</v>
      </c>
      <c r="R63" s="5">
        <v>1.1399999999999999</v>
      </c>
      <c r="S63" s="5">
        <v>0.54</v>
      </c>
      <c r="T63" s="5">
        <v>1.95</v>
      </c>
      <c r="U63" s="5">
        <v>2.06</v>
      </c>
      <c r="V63" s="5">
        <v>34.08</v>
      </c>
      <c r="W63" s="5">
        <v>23.52</v>
      </c>
      <c r="X63" s="5">
        <v>-0.09</v>
      </c>
      <c r="Y63" s="5">
        <v>-0.28999999999999998</v>
      </c>
      <c r="Z63" s="5">
        <v>-1.1299999999999999</v>
      </c>
      <c r="AA63" s="5">
        <v>-18.89</v>
      </c>
      <c r="AB63" s="5">
        <v>25.23</v>
      </c>
      <c r="AC63" s="5">
        <v>-4.0599999999999996</v>
      </c>
      <c r="AD63" s="5">
        <v>-28.97</v>
      </c>
      <c r="AE63" s="5">
        <v>-1.05</v>
      </c>
      <c r="AF63" s="5">
        <v>-0.69</v>
      </c>
      <c r="AG63" s="5">
        <v>0.12</v>
      </c>
      <c r="AH63" s="5">
        <v>-0.35</v>
      </c>
      <c r="AI63" s="5">
        <v>0.27</v>
      </c>
      <c r="AJ63" s="5">
        <v>0.24</v>
      </c>
      <c r="AK63" s="5">
        <v>0.06</v>
      </c>
      <c r="AL63" s="5">
        <v>0.03</v>
      </c>
      <c r="AM63" s="5">
        <v>0.2</v>
      </c>
      <c r="AN63" s="5">
        <v>0.04</v>
      </c>
      <c r="AO63" s="5">
        <v>-0.24</v>
      </c>
      <c r="AP63" s="5">
        <v>-0.77</v>
      </c>
      <c r="AQ63" s="5">
        <v>2.29</v>
      </c>
      <c r="AR63" s="5">
        <v>0</v>
      </c>
      <c r="AS63" s="5">
        <v>-0.35</v>
      </c>
      <c r="AT63" s="5">
        <v>-0.09</v>
      </c>
      <c r="AU63" s="5">
        <v>-0.5</v>
      </c>
      <c r="AV63" s="5">
        <v>0.28000000000000003</v>
      </c>
      <c r="AW63" s="5">
        <v>162.86000000000001</v>
      </c>
      <c r="AX63" s="20">
        <v>230.76599999999999</v>
      </c>
      <c r="AY63" s="20">
        <v>205.91649999999899</v>
      </c>
      <c r="AZ63" s="20">
        <v>219.55199999999999</v>
      </c>
      <c r="BA63" s="21">
        <v>18.2</v>
      </c>
      <c r="BB63" s="21">
        <v>2.5</v>
      </c>
      <c r="BC63" s="21">
        <v>13.9</v>
      </c>
      <c r="BD63" s="21">
        <v>99.7</v>
      </c>
    </row>
    <row r="64" spans="2:56" x14ac:dyDescent="0.3">
      <c r="B64" s="3">
        <v>47</v>
      </c>
      <c r="C64" s="3" t="s">
        <v>230</v>
      </c>
      <c r="D64" s="3">
        <v>252376</v>
      </c>
      <c r="E64" s="3">
        <v>242014</v>
      </c>
      <c r="F64" s="5" t="s">
        <v>231</v>
      </c>
      <c r="G64" s="5" t="s">
        <v>823</v>
      </c>
      <c r="H64" s="5">
        <v>240793</v>
      </c>
      <c r="I64" s="5" t="s">
        <v>232</v>
      </c>
      <c r="J64" s="5">
        <v>211938</v>
      </c>
      <c r="K64" s="5" t="s">
        <v>67</v>
      </c>
      <c r="L64" s="5" t="s">
        <v>67</v>
      </c>
      <c r="M64" s="5" t="s">
        <v>81</v>
      </c>
      <c r="N64" s="5">
        <v>5.45</v>
      </c>
      <c r="O64" s="5">
        <v>8.11</v>
      </c>
      <c r="P64" s="5">
        <v>10.75</v>
      </c>
      <c r="Q64" s="5">
        <v>7.92</v>
      </c>
      <c r="R64" s="5">
        <v>1.39</v>
      </c>
      <c r="S64" s="5">
        <v>1.03</v>
      </c>
      <c r="T64" s="5">
        <v>2.82</v>
      </c>
      <c r="U64" s="5">
        <v>3.08</v>
      </c>
      <c r="V64" s="5">
        <v>14.57</v>
      </c>
      <c r="W64" s="5">
        <v>13.86</v>
      </c>
      <c r="X64" s="5">
        <v>-1.1399999999999999</v>
      </c>
      <c r="Y64" s="5">
        <v>-1.41</v>
      </c>
      <c r="Z64" s="5">
        <v>-2.63</v>
      </c>
      <c r="AA64" s="5">
        <v>-10.41</v>
      </c>
      <c r="AB64" s="5">
        <v>16.14</v>
      </c>
      <c r="AC64" s="5">
        <v>-0.98</v>
      </c>
      <c r="AD64" s="5">
        <v>-73.27</v>
      </c>
      <c r="AE64" s="5">
        <v>-0.81</v>
      </c>
      <c r="AF64" s="5">
        <v>0.11</v>
      </c>
      <c r="AG64" s="5">
        <v>0.04</v>
      </c>
      <c r="AH64" s="5">
        <v>-0.25</v>
      </c>
      <c r="AI64" s="5">
        <v>0.34</v>
      </c>
      <c r="AJ64" s="5">
        <v>0.25</v>
      </c>
      <c r="AK64" s="5">
        <v>0.1</v>
      </c>
      <c r="AL64" s="5">
        <v>0.02</v>
      </c>
      <c r="AM64" s="5">
        <v>0.17</v>
      </c>
      <c r="AN64" s="5">
        <v>0.08</v>
      </c>
      <c r="AO64" s="5">
        <v>0.22</v>
      </c>
      <c r="AP64" s="5">
        <v>-0.39</v>
      </c>
      <c r="AQ64" s="5">
        <v>1</v>
      </c>
      <c r="AR64" s="5">
        <v>0</v>
      </c>
      <c r="AS64" s="5">
        <v>0.03</v>
      </c>
      <c r="AT64" s="5">
        <v>-0.16</v>
      </c>
      <c r="AU64" s="5">
        <v>-0.92</v>
      </c>
      <c r="AV64" s="5">
        <v>0.34</v>
      </c>
      <c r="AW64" s="5">
        <v>168.01</v>
      </c>
      <c r="AX64" s="20">
        <v>238.62699999999899</v>
      </c>
      <c r="AY64" s="20">
        <v>220.75700000000001</v>
      </c>
      <c r="AZ64" s="20">
        <v>234.47549999999899</v>
      </c>
      <c r="BA64" s="21">
        <v>16.899999999999999</v>
      </c>
      <c r="BB64" s="21">
        <v>2.5</v>
      </c>
      <c r="BC64" s="21">
        <v>14.7</v>
      </c>
      <c r="BD64" s="21">
        <v>99.7</v>
      </c>
    </row>
    <row r="65" spans="2:56" x14ac:dyDescent="0.3">
      <c r="B65" s="3">
        <v>48</v>
      </c>
      <c r="C65" s="3" t="s">
        <v>233</v>
      </c>
      <c r="D65" s="3">
        <v>252304</v>
      </c>
      <c r="E65" s="3">
        <v>242017</v>
      </c>
      <c r="F65" s="5" t="s">
        <v>234</v>
      </c>
      <c r="G65" s="5" t="s">
        <v>825</v>
      </c>
      <c r="H65" s="5">
        <v>243277</v>
      </c>
      <c r="I65" s="5" t="s">
        <v>235</v>
      </c>
      <c r="J65" s="5">
        <v>230341</v>
      </c>
      <c r="K65" s="5" t="s">
        <v>80</v>
      </c>
      <c r="L65" s="5" t="s">
        <v>80</v>
      </c>
      <c r="M65" s="5" t="s">
        <v>81</v>
      </c>
      <c r="N65" s="5">
        <v>7.15</v>
      </c>
      <c r="O65" s="5">
        <v>11.55</v>
      </c>
      <c r="P65" s="5">
        <v>12.72</v>
      </c>
      <c r="Q65" s="5">
        <v>9.08</v>
      </c>
      <c r="R65" s="5">
        <v>2.0499999999999998</v>
      </c>
      <c r="S65" s="5">
        <v>1.97</v>
      </c>
      <c r="T65" s="5">
        <v>1.71</v>
      </c>
      <c r="U65" s="5">
        <v>2.5099999999999998</v>
      </c>
      <c r="V65" s="5">
        <v>28.82</v>
      </c>
      <c r="W65" s="5">
        <v>20.64</v>
      </c>
      <c r="X65" s="5">
        <v>0.03</v>
      </c>
      <c r="Y65" s="5">
        <v>-0.28999999999999998</v>
      </c>
      <c r="Z65" s="5">
        <v>-1.7</v>
      </c>
      <c r="AA65" s="5">
        <v>-16.440000000000001</v>
      </c>
      <c r="AB65" s="5">
        <v>18.18</v>
      </c>
      <c r="AC65" s="5">
        <v>1.1499999999999999</v>
      </c>
      <c r="AD65" s="5">
        <v>-49.02</v>
      </c>
      <c r="AE65" s="5">
        <v>-0.96</v>
      </c>
      <c r="AF65" s="5">
        <v>-0.76</v>
      </c>
      <c r="AG65" s="5">
        <v>-0.31</v>
      </c>
      <c r="AH65" s="5">
        <v>-0.08</v>
      </c>
      <c r="AI65" s="5">
        <v>0.28000000000000003</v>
      </c>
      <c r="AJ65" s="5">
        <v>0.17</v>
      </c>
      <c r="AK65" s="5">
        <v>7.0000000000000007E-2</v>
      </c>
      <c r="AL65" s="5">
        <v>0.03</v>
      </c>
      <c r="AM65" s="5">
        <v>0.11</v>
      </c>
      <c r="AN65" s="5">
        <v>0.08</v>
      </c>
      <c r="AO65" s="5">
        <v>-0.21</v>
      </c>
      <c r="AP65" s="5">
        <v>7.0000000000000007E-2</v>
      </c>
      <c r="AQ65" s="5">
        <v>1.54</v>
      </c>
      <c r="AR65" s="5">
        <v>0</v>
      </c>
      <c r="AS65" s="5">
        <v>-0.01</v>
      </c>
      <c r="AT65" s="5">
        <v>0.22</v>
      </c>
      <c r="AU65" s="5">
        <v>-0.23</v>
      </c>
      <c r="AV65" s="5">
        <v>0.43</v>
      </c>
      <c r="AW65" s="5">
        <v>165.92</v>
      </c>
      <c r="AX65" s="20">
        <v>254.5565</v>
      </c>
      <c r="AY65" s="20">
        <v>239.10499999999999</v>
      </c>
      <c r="AZ65" s="20">
        <v>246.91849999999999</v>
      </c>
      <c r="BA65" s="21">
        <v>18.7</v>
      </c>
      <c r="BB65" s="21">
        <v>3</v>
      </c>
      <c r="BC65" s="21">
        <v>16.2</v>
      </c>
      <c r="BD65" s="21">
        <v>99.3</v>
      </c>
    </row>
    <row r="66" spans="2:56" x14ac:dyDescent="0.3">
      <c r="B66" s="3">
        <v>49</v>
      </c>
      <c r="C66" s="3" t="s">
        <v>236</v>
      </c>
      <c r="D66" s="3">
        <v>252372</v>
      </c>
      <c r="E66" s="3">
        <v>242679</v>
      </c>
      <c r="F66" s="5" t="s">
        <v>237</v>
      </c>
      <c r="G66" s="5">
        <v>231417</v>
      </c>
      <c r="H66" s="5">
        <v>242662</v>
      </c>
      <c r="I66" s="5" t="s">
        <v>238</v>
      </c>
      <c r="J66" s="5">
        <v>231947</v>
      </c>
      <c r="K66" s="5" t="s">
        <v>80</v>
      </c>
      <c r="L66" s="5" t="s">
        <v>80</v>
      </c>
      <c r="M66" s="5" t="s">
        <v>153</v>
      </c>
      <c r="N66" s="5">
        <v>5.47</v>
      </c>
      <c r="O66" s="5">
        <v>9.9700000000000006</v>
      </c>
      <c r="P66" s="5">
        <v>11.35</v>
      </c>
      <c r="Q66" s="5">
        <v>8.7100000000000009</v>
      </c>
      <c r="R66" s="5">
        <v>2.1</v>
      </c>
      <c r="S66" s="5">
        <v>1.1599999999999999</v>
      </c>
      <c r="T66" s="5">
        <v>2.36</v>
      </c>
      <c r="U66" s="5">
        <v>2.35</v>
      </c>
      <c r="V66" s="5">
        <v>25.08</v>
      </c>
      <c r="W66" s="5">
        <v>17.95</v>
      </c>
      <c r="X66" s="5">
        <v>0.08</v>
      </c>
      <c r="Y66" s="5">
        <v>-0.1</v>
      </c>
      <c r="Z66" s="5">
        <v>-0.9</v>
      </c>
      <c r="AA66" s="5">
        <v>-11.76</v>
      </c>
      <c r="AB66" s="5">
        <v>19.55</v>
      </c>
      <c r="AC66" s="5">
        <v>-0.62</v>
      </c>
      <c r="AD66" s="5">
        <v>-48.73</v>
      </c>
      <c r="AE66" s="5">
        <v>-1.2</v>
      </c>
      <c r="AF66" s="5">
        <v>-0.32</v>
      </c>
      <c r="AG66" s="5">
        <v>-0.31</v>
      </c>
      <c r="AH66" s="5">
        <v>-0.13</v>
      </c>
      <c r="AI66" s="5">
        <v>0.32</v>
      </c>
      <c r="AJ66" s="5">
        <v>0.14000000000000001</v>
      </c>
      <c r="AK66" s="5">
        <v>0.06</v>
      </c>
      <c r="AL66" s="5">
        <v>0.08</v>
      </c>
      <c r="AM66" s="5">
        <v>0.26</v>
      </c>
      <c r="AN66" s="5">
        <v>0.04</v>
      </c>
      <c r="AO66" s="5">
        <v>0.22</v>
      </c>
      <c r="AP66" s="5">
        <v>-0.22</v>
      </c>
      <c r="AQ66" s="5">
        <v>0.57999999999999996</v>
      </c>
      <c r="AR66" s="5">
        <v>0</v>
      </c>
      <c r="AS66" s="5">
        <v>-0.75</v>
      </c>
      <c r="AT66" s="5">
        <v>-1.26</v>
      </c>
      <c r="AU66" s="5">
        <v>-0.6</v>
      </c>
      <c r="AV66" s="5">
        <v>0.35</v>
      </c>
      <c r="AW66" s="5">
        <v>158.91</v>
      </c>
      <c r="AX66" s="20">
        <v>246.689999999999</v>
      </c>
      <c r="AY66" s="20">
        <v>229.9665</v>
      </c>
      <c r="AZ66" s="20">
        <v>234.00549999999899</v>
      </c>
      <c r="BA66" s="21">
        <v>18.7</v>
      </c>
      <c r="BB66" s="21">
        <v>3.2</v>
      </c>
      <c r="BC66" s="21">
        <v>17.3</v>
      </c>
      <c r="BD66" s="21">
        <v>99.8</v>
      </c>
    </row>
    <row r="67" spans="2:56" x14ac:dyDescent="0.3">
      <c r="B67" s="3">
        <v>50</v>
      </c>
      <c r="C67" s="3" t="s">
        <v>239</v>
      </c>
      <c r="D67" s="3">
        <v>252433</v>
      </c>
      <c r="E67" s="3">
        <v>241654</v>
      </c>
      <c r="F67" s="5" t="s">
        <v>240</v>
      </c>
      <c r="G67" s="5">
        <v>222364</v>
      </c>
      <c r="H67" s="5">
        <v>242698</v>
      </c>
      <c r="I67" s="5" t="s">
        <v>241</v>
      </c>
      <c r="J67" s="5">
        <v>230241</v>
      </c>
      <c r="K67" s="5" t="s">
        <v>67</v>
      </c>
      <c r="L67" s="5" t="s">
        <v>67</v>
      </c>
      <c r="M67" s="5" t="s">
        <v>81</v>
      </c>
      <c r="N67" s="5">
        <v>6.01</v>
      </c>
      <c r="O67" s="5">
        <v>8.92</v>
      </c>
      <c r="P67" s="5">
        <v>9.92</v>
      </c>
      <c r="Q67" s="5">
        <v>5.62</v>
      </c>
      <c r="R67" s="5">
        <v>2.96</v>
      </c>
      <c r="S67" s="5">
        <v>2.54</v>
      </c>
      <c r="T67" s="5">
        <v>3.81</v>
      </c>
      <c r="U67" s="5">
        <v>4.67</v>
      </c>
      <c r="V67" s="5">
        <v>21.86</v>
      </c>
      <c r="W67" s="5">
        <v>21.19</v>
      </c>
      <c r="X67" s="5">
        <v>0.21</v>
      </c>
      <c r="Y67" s="5">
        <v>-0.06</v>
      </c>
      <c r="Z67" s="5">
        <v>-2.2000000000000002</v>
      </c>
      <c r="AA67" s="5">
        <v>-16.510000000000002</v>
      </c>
      <c r="AB67" s="5">
        <v>19.579999999999998</v>
      </c>
      <c r="AC67" s="5">
        <v>2.4300000000000002</v>
      </c>
      <c r="AD67" s="5">
        <v>1.51</v>
      </c>
      <c r="AE67" s="5">
        <v>-1.1100000000000001</v>
      </c>
      <c r="AF67" s="5">
        <v>-0.46</v>
      </c>
      <c r="AG67" s="5">
        <v>-0.04</v>
      </c>
      <c r="AH67" s="5">
        <v>-0.17</v>
      </c>
      <c r="AI67" s="5">
        <v>0.4</v>
      </c>
      <c r="AJ67" s="5">
        <v>0.37</v>
      </c>
      <c r="AK67" s="5">
        <v>0.13</v>
      </c>
      <c r="AL67" s="5">
        <v>0.01</v>
      </c>
      <c r="AM67" s="5">
        <v>0.11</v>
      </c>
      <c r="AN67" s="5">
        <v>0.12</v>
      </c>
      <c r="AO67" s="5">
        <v>-0.83</v>
      </c>
      <c r="AP67" s="5">
        <v>0.28999999999999998</v>
      </c>
      <c r="AQ67" s="5">
        <v>-0.72</v>
      </c>
      <c r="AR67" s="5">
        <v>0</v>
      </c>
      <c r="AS67" s="5">
        <v>-0.28000000000000003</v>
      </c>
      <c r="AT67" s="5">
        <v>-0.09</v>
      </c>
      <c r="AU67" s="5">
        <v>-0.38</v>
      </c>
      <c r="AV67" s="5">
        <v>0.47</v>
      </c>
      <c r="AW67" s="5">
        <v>169.46</v>
      </c>
      <c r="AX67" s="20">
        <v>259.75099999999998</v>
      </c>
      <c r="AY67" s="20">
        <v>246.09800000000001</v>
      </c>
      <c r="AZ67" s="20">
        <v>247.0915</v>
      </c>
      <c r="BA67" s="21">
        <v>18.5</v>
      </c>
      <c r="BB67" s="21">
        <v>2.8</v>
      </c>
      <c r="BC67" s="21">
        <v>14.9</v>
      </c>
      <c r="BD67" s="21">
        <v>99.8</v>
      </c>
    </row>
    <row r="68" spans="2:56" x14ac:dyDescent="0.3">
      <c r="B68" s="3">
        <v>51</v>
      </c>
      <c r="C68" s="3" t="s">
        <v>242</v>
      </c>
      <c r="D68" s="3">
        <v>252330</v>
      </c>
      <c r="E68" s="3">
        <v>242025</v>
      </c>
      <c r="F68" s="5" t="s">
        <v>137</v>
      </c>
      <c r="G68" s="5" t="s">
        <v>824</v>
      </c>
      <c r="H68" s="5">
        <v>242013</v>
      </c>
      <c r="I68" s="5" t="s">
        <v>243</v>
      </c>
      <c r="J68" s="5">
        <v>211844</v>
      </c>
      <c r="K68" s="5" t="s">
        <v>67</v>
      </c>
      <c r="L68" s="5" t="s">
        <v>67</v>
      </c>
      <c r="M68" s="5" t="s">
        <v>81</v>
      </c>
      <c r="N68" s="5">
        <v>5.43</v>
      </c>
      <c r="O68" s="5">
        <v>5.92</v>
      </c>
      <c r="P68" s="5">
        <v>9.02</v>
      </c>
      <c r="Q68" s="5">
        <v>6.89</v>
      </c>
      <c r="R68" s="5">
        <v>2.2200000000000002</v>
      </c>
      <c r="S68" s="5">
        <v>1.78</v>
      </c>
      <c r="T68" s="5">
        <v>2.63</v>
      </c>
      <c r="U68" s="5">
        <v>3.03</v>
      </c>
      <c r="V68" s="5">
        <v>14.51</v>
      </c>
      <c r="W68" s="5">
        <v>14.69</v>
      </c>
      <c r="X68" s="5">
        <v>-0.47</v>
      </c>
      <c r="Y68" s="5">
        <v>-0.43</v>
      </c>
      <c r="Z68" s="5">
        <v>0.04</v>
      </c>
      <c r="AA68" s="5">
        <v>-7.39</v>
      </c>
      <c r="AB68" s="5">
        <v>17.510000000000002</v>
      </c>
      <c r="AC68" s="5">
        <v>-2.63</v>
      </c>
      <c r="AD68" s="5">
        <v>-49.76</v>
      </c>
      <c r="AE68" s="5">
        <v>-1.1499999999999999</v>
      </c>
      <c r="AF68" s="5">
        <v>-0.72</v>
      </c>
      <c r="AG68" s="5">
        <v>-0.25</v>
      </c>
      <c r="AH68" s="5">
        <v>-0.09</v>
      </c>
      <c r="AI68" s="5">
        <v>0.27</v>
      </c>
      <c r="AJ68" s="5">
        <v>0.22</v>
      </c>
      <c r="AK68" s="5">
        <v>0.08</v>
      </c>
      <c r="AL68" s="5">
        <v>0.03</v>
      </c>
      <c r="AM68" s="5">
        <v>0.12</v>
      </c>
      <c r="AN68" s="5">
        <v>0.06</v>
      </c>
      <c r="AO68" s="5">
        <v>-0.45</v>
      </c>
      <c r="AP68" s="5">
        <v>0.21</v>
      </c>
      <c r="AQ68" s="5">
        <v>1.62</v>
      </c>
      <c r="AR68" s="5">
        <v>0</v>
      </c>
      <c r="AS68" s="5">
        <v>-0.44</v>
      </c>
      <c r="AT68" s="5">
        <v>-0.11</v>
      </c>
      <c r="AU68" s="5">
        <v>-0.32</v>
      </c>
      <c r="AV68" s="5">
        <v>0.41</v>
      </c>
      <c r="AW68" s="5">
        <v>155.78</v>
      </c>
      <c r="AX68" s="20">
        <v>227.058999999999</v>
      </c>
      <c r="AY68" s="20">
        <v>211.90449999999899</v>
      </c>
      <c r="AZ68" s="20">
        <v>214.75799999999899</v>
      </c>
      <c r="BA68" s="21">
        <v>17.5</v>
      </c>
      <c r="BB68" s="21">
        <v>3</v>
      </c>
      <c r="BC68" s="21">
        <v>17.3</v>
      </c>
      <c r="BD68" s="21">
        <v>99.7</v>
      </c>
    </row>
    <row r="69" spans="2:56" hidden="1" x14ac:dyDescent="0.3">
      <c r="B69" s="3">
        <v>52</v>
      </c>
      <c r="C69" s="3" t="s">
        <v>244</v>
      </c>
      <c r="D69" s="3">
        <v>252596</v>
      </c>
      <c r="E69" s="3">
        <v>242017</v>
      </c>
      <c r="F69" s="5" t="s">
        <v>234</v>
      </c>
      <c r="G69" s="5" t="s">
        <v>825</v>
      </c>
      <c r="H69" s="5">
        <v>241073</v>
      </c>
      <c r="I69" s="5" t="s">
        <v>245</v>
      </c>
      <c r="J69" s="5">
        <v>200716</v>
      </c>
      <c r="K69" s="5" t="s">
        <v>80</v>
      </c>
      <c r="L69" s="5" t="s">
        <v>67</v>
      </c>
      <c r="M69" s="5" t="s">
        <v>81</v>
      </c>
      <c r="N69" s="5">
        <v>5.59</v>
      </c>
      <c r="O69" s="5">
        <v>8.5</v>
      </c>
      <c r="P69" s="5">
        <v>10.41</v>
      </c>
      <c r="Q69" s="5">
        <v>7.03</v>
      </c>
      <c r="R69" s="5">
        <v>2.4700000000000002</v>
      </c>
      <c r="S69" s="5">
        <v>2.08</v>
      </c>
      <c r="T69" s="5">
        <v>2.94</v>
      </c>
      <c r="U69" s="5">
        <v>3.65</v>
      </c>
      <c r="V69" s="5">
        <v>17.510000000000002</v>
      </c>
      <c r="W69" s="5">
        <v>12.13</v>
      </c>
      <c r="X69" s="5">
        <v>-0.35</v>
      </c>
      <c r="Y69" s="5">
        <v>-0.56000000000000005</v>
      </c>
      <c r="Z69" s="5">
        <v>-2.76</v>
      </c>
      <c r="AA69" s="5">
        <v>-7.54</v>
      </c>
      <c r="AB69" s="5">
        <v>19.07</v>
      </c>
      <c r="AC69" s="5">
        <v>5.73</v>
      </c>
      <c r="AD69" s="5">
        <v>-70.63</v>
      </c>
      <c r="AE69" s="5">
        <v>-1.27</v>
      </c>
      <c r="AF69" s="5">
        <v>-0.31</v>
      </c>
      <c r="AG69" s="5">
        <v>-0.53</v>
      </c>
      <c r="AH69" s="5">
        <v>-0.02</v>
      </c>
      <c r="AI69" s="5">
        <v>0.23</v>
      </c>
      <c r="AJ69" s="5">
        <v>0.21</v>
      </c>
      <c r="AK69" s="5">
        <v>0.04</v>
      </c>
      <c r="AL69" s="5">
        <v>0.01</v>
      </c>
      <c r="AM69" s="5">
        <v>7.0000000000000007E-2</v>
      </c>
      <c r="AN69" s="5">
        <v>0.08</v>
      </c>
      <c r="AO69" s="5">
        <v>0.76</v>
      </c>
      <c r="AP69" s="5">
        <v>0.38</v>
      </c>
      <c r="AQ69" s="5">
        <v>0.14000000000000001</v>
      </c>
      <c r="AR69" s="5">
        <v>0</v>
      </c>
      <c r="AS69" s="5">
        <v>-7.0000000000000007E-2</v>
      </c>
      <c r="AT69" s="5">
        <v>0.26</v>
      </c>
      <c r="AU69" s="5">
        <v>-0.28000000000000003</v>
      </c>
      <c r="AV69" s="5">
        <v>0.48</v>
      </c>
      <c r="AW69" s="5">
        <v>162.74</v>
      </c>
      <c r="AX69" s="20">
        <v>248.94900000000001</v>
      </c>
      <c r="AY69" s="20">
        <v>233.17749999999899</v>
      </c>
      <c r="AZ69" s="20">
        <v>233.41399999999999</v>
      </c>
      <c r="BA69" s="21">
        <v>17.8</v>
      </c>
      <c r="BB69" s="21">
        <v>2.6</v>
      </c>
      <c r="BC69" s="21">
        <v>14.5</v>
      </c>
      <c r="BD69" s="21">
        <v>100</v>
      </c>
    </row>
    <row r="70" spans="2:56" x14ac:dyDescent="0.3">
      <c r="B70" s="3">
        <v>53</v>
      </c>
      <c r="C70" s="3" t="s">
        <v>246</v>
      </c>
      <c r="D70" s="3">
        <v>252533</v>
      </c>
      <c r="E70" s="3">
        <v>242679</v>
      </c>
      <c r="F70" s="5" t="s">
        <v>237</v>
      </c>
      <c r="G70" s="5">
        <v>231417</v>
      </c>
      <c r="H70" s="5">
        <v>242590</v>
      </c>
      <c r="I70" s="5" t="s">
        <v>247</v>
      </c>
      <c r="J70" s="5">
        <v>230241</v>
      </c>
      <c r="K70" s="5" t="s">
        <v>80</v>
      </c>
      <c r="L70" s="5" t="s">
        <v>67</v>
      </c>
      <c r="M70" s="5" t="s">
        <v>81</v>
      </c>
      <c r="N70" s="5">
        <v>6.69</v>
      </c>
      <c r="O70" s="5">
        <v>9.8000000000000007</v>
      </c>
      <c r="P70" s="5">
        <v>11.99</v>
      </c>
      <c r="Q70" s="5">
        <v>7.1</v>
      </c>
      <c r="R70" s="5">
        <v>2.44</v>
      </c>
      <c r="S70" s="5">
        <v>1.97</v>
      </c>
      <c r="T70" s="5">
        <v>2.0499999999999998</v>
      </c>
      <c r="U70" s="5">
        <v>2.64</v>
      </c>
      <c r="V70" s="5">
        <v>23.74</v>
      </c>
      <c r="W70" s="5">
        <v>15.31</v>
      </c>
      <c r="X70" s="5">
        <v>0.09</v>
      </c>
      <c r="Y70" s="5">
        <v>-0.24</v>
      </c>
      <c r="Z70" s="5">
        <v>-1.32</v>
      </c>
      <c r="AA70" s="5">
        <v>-6.56</v>
      </c>
      <c r="AB70" s="5">
        <v>16.71</v>
      </c>
      <c r="AC70" s="5">
        <v>3.04</v>
      </c>
      <c r="AD70" s="5">
        <v>-62.74</v>
      </c>
      <c r="AE70" s="5">
        <v>-0.74</v>
      </c>
      <c r="AF70" s="5">
        <v>-0.64</v>
      </c>
      <c r="AG70" s="5">
        <v>0.02</v>
      </c>
      <c r="AH70" s="5">
        <v>-0.18</v>
      </c>
      <c r="AI70" s="5">
        <v>0.32</v>
      </c>
      <c r="AJ70" s="5">
        <v>0.22</v>
      </c>
      <c r="AK70" s="5">
        <v>0.06</v>
      </c>
      <c r="AL70" s="5">
        <v>7.0000000000000007E-2</v>
      </c>
      <c r="AM70" s="5">
        <v>0.22</v>
      </c>
      <c r="AN70" s="5">
        <v>0.06</v>
      </c>
      <c r="AO70" s="5">
        <v>0.33</v>
      </c>
      <c r="AP70" s="5">
        <v>0.12</v>
      </c>
      <c r="AQ70" s="5">
        <v>1.96</v>
      </c>
      <c r="AR70" s="5">
        <v>0</v>
      </c>
      <c r="AS70" s="5">
        <v>-0.23</v>
      </c>
      <c r="AT70" s="5">
        <v>-0.11</v>
      </c>
      <c r="AU70" s="5">
        <v>-0.18</v>
      </c>
      <c r="AV70" s="5">
        <v>0.39</v>
      </c>
      <c r="AW70" s="5">
        <v>158.62</v>
      </c>
      <c r="AX70" s="20">
        <v>241.43449999999899</v>
      </c>
      <c r="AY70" s="20">
        <v>230.23299999999901</v>
      </c>
      <c r="AZ70" s="20">
        <v>233.307999999999</v>
      </c>
      <c r="BA70" s="21">
        <v>17.7</v>
      </c>
      <c r="BB70" s="21">
        <v>3.2</v>
      </c>
      <c r="BC70" s="21">
        <v>18.3</v>
      </c>
      <c r="BD70" s="21">
        <v>99.8</v>
      </c>
    </row>
    <row r="71" spans="2:56" x14ac:dyDescent="0.3">
      <c r="B71" s="3">
        <v>54</v>
      </c>
      <c r="C71" s="3" t="s">
        <v>248</v>
      </c>
      <c r="D71" s="3">
        <v>252634</v>
      </c>
      <c r="E71" s="3">
        <v>240872</v>
      </c>
      <c r="F71" s="5" t="s">
        <v>249</v>
      </c>
      <c r="G71" s="5" t="s">
        <v>825</v>
      </c>
      <c r="H71" s="5">
        <v>240329</v>
      </c>
      <c r="I71" s="5" t="s">
        <v>250</v>
      </c>
      <c r="J71" s="5">
        <v>222364</v>
      </c>
      <c r="K71" s="5" t="s">
        <v>67</v>
      </c>
      <c r="L71" s="5" t="s">
        <v>67</v>
      </c>
      <c r="M71" s="5" t="s">
        <v>153</v>
      </c>
      <c r="N71" s="5">
        <v>6.31</v>
      </c>
      <c r="O71" s="5">
        <v>9.09</v>
      </c>
      <c r="P71" s="5">
        <v>10.76</v>
      </c>
      <c r="Q71" s="5">
        <v>9.35</v>
      </c>
      <c r="R71" s="5">
        <v>1.02</v>
      </c>
      <c r="S71" s="5">
        <v>0.76</v>
      </c>
      <c r="T71" s="5">
        <v>1.65</v>
      </c>
      <c r="U71" s="5">
        <v>2.02</v>
      </c>
      <c r="V71" s="5">
        <v>19.079999999999998</v>
      </c>
      <c r="W71" s="5">
        <v>15.5</v>
      </c>
      <c r="X71" s="5">
        <v>-0.28999999999999998</v>
      </c>
      <c r="Y71" s="5">
        <v>-0.33</v>
      </c>
      <c r="Z71" s="5">
        <v>-1.82</v>
      </c>
      <c r="AA71" s="5">
        <v>-14.85</v>
      </c>
      <c r="AB71" s="5">
        <v>20.27</v>
      </c>
      <c r="AC71" s="5">
        <v>0.14000000000000001</v>
      </c>
      <c r="AD71" s="5">
        <v>-37.64</v>
      </c>
      <c r="AE71" s="5">
        <v>-0.94</v>
      </c>
      <c r="AF71" s="5">
        <v>-0.52</v>
      </c>
      <c r="AG71" s="5">
        <v>-0.16</v>
      </c>
      <c r="AH71" s="5">
        <v>-0.17</v>
      </c>
      <c r="AI71" s="5">
        <v>0.25</v>
      </c>
      <c r="AJ71" s="5">
        <v>0.24</v>
      </c>
      <c r="AK71" s="5">
        <v>0.05</v>
      </c>
      <c r="AL71" s="5">
        <v>0.02</v>
      </c>
      <c r="AM71" s="5">
        <v>0.09</v>
      </c>
      <c r="AN71" s="5">
        <v>0.08</v>
      </c>
      <c r="AO71" s="5">
        <v>0.89</v>
      </c>
      <c r="AP71" s="5">
        <v>-0.56000000000000005</v>
      </c>
      <c r="AQ71" s="5">
        <v>4.09</v>
      </c>
      <c r="AR71" s="5">
        <v>0</v>
      </c>
      <c r="AS71" s="5">
        <v>-0.16</v>
      </c>
      <c r="AT71" s="5">
        <v>0.1</v>
      </c>
      <c r="AU71" s="5">
        <v>-0.46</v>
      </c>
      <c r="AV71" s="5">
        <v>0.28000000000000003</v>
      </c>
      <c r="AW71" s="5">
        <v>158.18</v>
      </c>
      <c r="AX71" s="20">
        <v>220.93049999999999</v>
      </c>
      <c r="AY71" s="20">
        <v>204.17349999999999</v>
      </c>
      <c r="AZ71" s="20">
        <v>207.44349999999901</v>
      </c>
      <c r="BA71" s="21">
        <v>18.3</v>
      </c>
      <c r="BB71" s="21">
        <v>2.8</v>
      </c>
      <c r="BC71" s="21">
        <v>15.1</v>
      </c>
      <c r="BD71" s="21">
        <v>99.5</v>
      </c>
    </row>
    <row r="72" spans="2:56" hidden="1" x14ac:dyDescent="0.3">
      <c r="B72" s="3">
        <v>55</v>
      </c>
      <c r="C72" s="3" t="s">
        <v>251</v>
      </c>
      <c r="D72" s="3">
        <v>252385</v>
      </c>
      <c r="E72" s="3">
        <v>211938</v>
      </c>
      <c r="F72" s="5" t="s">
        <v>104</v>
      </c>
      <c r="G72" s="5" t="s">
        <v>822</v>
      </c>
      <c r="H72" s="5">
        <v>241796</v>
      </c>
      <c r="I72" s="5" t="s">
        <v>252</v>
      </c>
      <c r="J72" s="5">
        <v>230006</v>
      </c>
      <c r="K72" s="5" t="s">
        <v>67</v>
      </c>
      <c r="L72" s="5" t="s">
        <v>67</v>
      </c>
      <c r="M72" s="5" t="s">
        <v>81</v>
      </c>
      <c r="N72" s="5">
        <v>7.23</v>
      </c>
      <c r="O72" s="5">
        <v>10.78</v>
      </c>
      <c r="P72" s="5">
        <v>13.83</v>
      </c>
      <c r="Q72" s="5">
        <v>10.68</v>
      </c>
      <c r="R72" s="5">
        <v>1.1299999999999999</v>
      </c>
      <c r="S72" s="5">
        <v>0.92</v>
      </c>
      <c r="T72" s="5">
        <v>0.86</v>
      </c>
      <c r="U72" s="5">
        <v>1.23</v>
      </c>
      <c r="V72" s="5">
        <v>20.190000000000001</v>
      </c>
      <c r="W72" s="5">
        <v>14.09</v>
      </c>
      <c r="X72" s="5">
        <v>0.37</v>
      </c>
      <c r="Y72" s="5">
        <v>0.03</v>
      </c>
      <c r="Z72" s="5">
        <v>-1.06</v>
      </c>
      <c r="AA72" s="5">
        <v>-15.39</v>
      </c>
      <c r="AB72" s="5">
        <v>16.36</v>
      </c>
      <c r="AC72" s="5">
        <v>-0.25</v>
      </c>
      <c r="AD72" s="5">
        <v>-56.04</v>
      </c>
      <c r="AE72" s="5">
        <v>-0.82</v>
      </c>
      <c r="AF72" s="5">
        <v>-0.51</v>
      </c>
      <c r="AG72" s="5">
        <v>-0.38</v>
      </c>
      <c r="AH72" s="5">
        <v>-0.25</v>
      </c>
      <c r="AI72" s="5">
        <v>0.19</v>
      </c>
      <c r="AJ72" s="5">
        <v>0.22</v>
      </c>
      <c r="AK72" s="5">
        <v>0.04</v>
      </c>
      <c r="AL72" s="5">
        <v>0.01</v>
      </c>
      <c r="AM72" s="5">
        <v>0.06</v>
      </c>
      <c r="AN72" s="5">
        <v>7.0000000000000007E-2</v>
      </c>
      <c r="AO72" s="5">
        <v>-1.1299999999999999</v>
      </c>
      <c r="AP72" s="5">
        <v>-0.22</v>
      </c>
      <c r="AQ72" s="5">
        <v>2.73</v>
      </c>
      <c r="AR72" s="5">
        <v>0</v>
      </c>
      <c r="AS72" s="5">
        <v>-0.1</v>
      </c>
      <c r="AT72" s="5">
        <v>0.35</v>
      </c>
      <c r="AU72" s="5">
        <v>-0.43</v>
      </c>
      <c r="AV72" s="5">
        <v>0.36</v>
      </c>
      <c r="AW72" s="5">
        <v>152.87</v>
      </c>
      <c r="AX72" s="20">
        <v>217.1585</v>
      </c>
      <c r="AY72" s="20">
        <v>207.23599999999999</v>
      </c>
      <c r="AZ72" s="20">
        <v>204.7955</v>
      </c>
      <c r="BA72" s="21">
        <v>17.899999999999999</v>
      </c>
      <c r="BB72" s="21">
        <v>3.2</v>
      </c>
      <c r="BC72" s="21">
        <v>17.600000000000001</v>
      </c>
      <c r="BD72" s="21">
        <v>99.5</v>
      </c>
    </row>
    <row r="73" spans="2:56" x14ac:dyDescent="0.3">
      <c r="B73" s="3">
        <v>56</v>
      </c>
      <c r="C73" s="3" t="s">
        <v>253</v>
      </c>
      <c r="D73" s="3">
        <v>252510</v>
      </c>
      <c r="E73" s="3">
        <v>242610</v>
      </c>
      <c r="F73" s="5" t="s">
        <v>254</v>
      </c>
      <c r="G73" s="5">
        <v>232189</v>
      </c>
      <c r="H73" s="5">
        <v>240371</v>
      </c>
      <c r="I73" s="5" t="s">
        <v>255</v>
      </c>
      <c r="J73" s="5">
        <v>231242</v>
      </c>
      <c r="K73" s="5" t="s">
        <v>80</v>
      </c>
      <c r="L73" s="5" t="s">
        <v>80</v>
      </c>
      <c r="M73" s="5" t="s">
        <v>81</v>
      </c>
      <c r="N73" s="5">
        <v>6.27</v>
      </c>
      <c r="O73" s="5">
        <v>9.73</v>
      </c>
      <c r="P73" s="5">
        <v>12.7</v>
      </c>
      <c r="Q73" s="5">
        <v>9.91</v>
      </c>
      <c r="R73" s="5">
        <v>0.6</v>
      </c>
      <c r="S73" s="5">
        <v>0.5</v>
      </c>
      <c r="T73" s="5">
        <v>1.97</v>
      </c>
      <c r="U73" s="5">
        <v>2.17</v>
      </c>
      <c r="V73" s="5">
        <v>23.12</v>
      </c>
      <c r="W73" s="5">
        <v>18.47</v>
      </c>
      <c r="X73" s="5">
        <v>-0.12</v>
      </c>
      <c r="Y73" s="5">
        <v>-0.38</v>
      </c>
      <c r="Z73" s="5">
        <v>-1.23</v>
      </c>
      <c r="AA73" s="5">
        <v>-12.14</v>
      </c>
      <c r="AB73" s="5">
        <v>18.5</v>
      </c>
      <c r="AC73" s="5">
        <v>-1.91</v>
      </c>
      <c r="AD73" s="5">
        <v>-46.75</v>
      </c>
      <c r="AE73" s="5">
        <v>-1.5</v>
      </c>
      <c r="AF73" s="5">
        <v>-0.56999999999999995</v>
      </c>
      <c r="AG73" s="5">
        <v>0.03</v>
      </c>
      <c r="AH73" s="5">
        <v>-0.16</v>
      </c>
      <c r="AI73" s="5">
        <v>0.24</v>
      </c>
      <c r="AJ73" s="5">
        <v>0.12</v>
      </c>
      <c r="AK73" s="5">
        <v>0.06</v>
      </c>
      <c r="AL73" s="5">
        <v>0.01</v>
      </c>
      <c r="AM73" s="5">
        <v>0.11</v>
      </c>
      <c r="AN73" s="5">
        <v>7.0000000000000007E-2</v>
      </c>
      <c r="AO73" s="5">
        <v>0.24</v>
      </c>
      <c r="AP73" s="5">
        <v>-0.34</v>
      </c>
      <c r="AQ73" s="5">
        <v>2.21</v>
      </c>
      <c r="AR73" s="5">
        <v>0</v>
      </c>
      <c r="AS73" s="5">
        <v>-0.25</v>
      </c>
      <c r="AT73" s="5">
        <v>-0.31</v>
      </c>
      <c r="AU73" s="5">
        <v>-0.3</v>
      </c>
      <c r="AV73" s="5">
        <v>0.25</v>
      </c>
      <c r="AW73" s="5">
        <v>163.94</v>
      </c>
      <c r="AX73" s="20">
        <v>223.929</v>
      </c>
      <c r="AY73" s="20">
        <v>208.33149999999901</v>
      </c>
      <c r="AZ73" s="20">
        <v>214.25450000000001</v>
      </c>
      <c r="BA73" s="21">
        <v>18.5</v>
      </c>
      <c r="BB73" s="21">
        <v>3.5</v>
      </c>
      <c r="BC73" s="21">
        <v>18.899999999999999</v>
      </c>
      <c r="BD73" s="21">
        <v>99.3</v>
      </c>
    </row>
    <row r="74" spans="2:56" hidden="1" x14ac:dyDescent="0.3">
      <c r="B74" s="3">
        <v>57</v>
      </c>
      <c r="C74" s="3" t="s">
        <v>256</v>
      </c>
      <c r="D74" s="3">
        <v>252580</v>
      </c>
      <c r="E74" s="3">
        <v>242201</v>
      </c>
      <c r="F74" s="5" t="s">
        <v>257</v>
      </c>
      <c r="G74" s="5" t="s">
        <v>823</v>
      </c>
      <c r="H74" s="5">
        <v>241546</v>
      </c>
      <c r="I74" s="5" t="s">
        <v>258</v>
      </c>
      <c r="J74" s="5">
        <v>223375</v>
      </c>
      <c r="K74" s="5" t="s">
        <v>80</v>
      </c>
      <c r="L74" s="5" t="s">
        <v>67</v>
      </c>
      <c r="M74" s="5" t="s">
        <v>153</v>
      </c>
      <c r="N74" s="5">
        <v>7.16</v>
      </c>
      <c r="O74" s="5">
        <v>10.95</v>
      </c>
      <c r="P74" s="5">
        <v>13.19</v>
      </c>
      <c r="Q74" s="5">
        <v>10.38</v>
      </c>
      <c r="R74" s="5">
        <v>1.67</v>
      </c>
      <c r="S74" s="5">
        <v>1.21</v>
      </c>
      <c r="T74" s="5">
        <v>2.61</v>
      </c>
      <c r="U74" s="5">
        <v>2.86</v>
      </c>
      <c r="V74" s="5">
        <v>14.7</v>
      </c>
      <c r="W74" s="5">
        <v>7.07</v>
      </c>
      <c r="X74" s="5">
        <v>0.23</v>
      </c>
      <c r="Y74" s="5">
        <v>-0.12</v>
      </c>
      <c r="Z74" s="5">
        <v>-1.76</v>
      </c>
      <c r="AA74" s="5">
        <v>-14.11</v>
      </c>
      <c r="AB74" s="5">
        <v>19.03</v>
      </c>
      <c r="AC74" s="5">
        <v>-0.2</v>
      </c>
      <c r="AD74" s="5">
        <v>-26.85</v>
      </c>
      <c r="AE74" s="5">
        <v>-1.03</v>
      </c>
      <c r="AF74" s="5">
        <v>-0.39</v>
      </c>
      <c r="AG74" s="5">
        <v>0.08</v>
      </c>
      <c r="AH74" s="5">
        <v>-0.13</v>
      </c>
      <c r="AI74" s="5">
        <v>0.23</v>
      </c>
      <c r="AJ74" s="5">
        <v>0.17</v>
      </c>
      <c r="AK74" s="5">
        <v>7.0000000000000007E-2</v>
      </c>
      <c r="AL74" s="5">
        <v>0</v>
      </c>
      <c r="AM74" s="5">
        <v>7.0000000000000007E-2</v>
      </c>
      <c r="AN74" s="5">
        <v>7.0000000000000007E-2</v>
      </c>
      <c r="AO74" s="5">
        <v>-0.23</v>
      </c>
      <c r="AP74" s="5">
        <v>-0.1</v>
      </c>
      <c r="AQ74" s="5">
        <v>0.96</v>
      </c>
      <c r="AR74" s="5">
        <v>0</v>
      </c>
      <c r="AS74" s="5">
        <v>-0.37</v>
      </c>
      <c r="AT74" s="5">
        <v>-0.56999999999999995</v>
      </c>
      <c r="AU74" s="5">
        <v>-0.48</v>
      </c>
      <c r="AV74" s="5">
        <v>0.42</v>
      </c>
      <c r="AW74" s="5">
        <v>148.69</v>
      </c>
      <c r="AX74" s="20">
        <v>212.07849999999999</v>
      </c>
      <c r="AY74" s="20">
        <v>204.98699999999999</v>
      </c>
      <c r="AZ74" s="20">
        <v>193.934</v>
      </c>
      <c r="BA74" s="21">
        <v>17.5</v>
      </c>
      <c r="BB74" s="21">
        <v>3</v>
      </c>
      <c r="BC74" s="21">
        <v>17.3</v>
      </c>
      <c r="BD74" s="21">
        <v>100</v>
      </c>
    </row>
    <row r="75" spans="2:56" x14ac:dyDescent="0.3">
      <c r="B75" s="3">
        <v>58</v>
      </c>
      <c r="C75" s="3" t="s">
        <v>259</v>
      </c>
      <c r="D75" s="3">
        <v>252320</v>
      </c>
      <c r="E75" s="3">
        <v>231989</v>
      </c>
      <c r="F75" s="5" t="s">
        <v>260</v>
      </c>
      <c r="G75" s="5">
        <v>221401</v>
      </c>
      <c r="H75" s="5">
        <v>241509</v>
      </c>
      <c r="I75" s="5" t="s">
        <v>261</v>
      </c>
      <c r="J75" s="5">
        <v>211938</v>
      </c>
      <c r="K75" s="5" t="s">
        <v>67</v>
      </c>
      <c r="L75" s="5" t="s">
        <v>67</v>
      </c>
      <c r="M75" s="5" t="s">
        <v>81</v>
      </c>
      <c r="N75" s="5">
        <v>6.29</v>
      </c>
      <c r="O75" s="5">
        <v>8.32</v>
      </c>
      <c r="P75" s="5">
        <v>10.92</v>
      </c>
      <c r="Q75" s="5">
        <v>7.29</v>
      </c>
      <c r="R75" s="5">
        <v>0.98</v>
      </c>
      <c r="S75" s="5">
        <v>0.69</v>
      </c>
      <c r="T75" s="5">
        <v>1.78</v>
      </c>
      <c r="U75" s="5">
        <v>2.06</v>
      </c>
      <c r="V75" s="5">
        <v>16.329999999999998</v>
      </c>
      <c r="W75" s="5">
        <v>9.66</v>
      </c>
      <c r="X75" s="5">
        <v>-0.15</v>
      </c>
      <c r="Y75" s="5">
        <v>-0.43</v>
      </c>
      <c r="Z75" s="5">
        <v>-1.08</v>
      </c>
      <c r="AA75" s="5">
        <v>-14.55</v>
      </c>
      <c r="AB75" s="5">
        <v>16.72</v>
      </c>
      <c r="AC75" s="5">
        <v>1.62</v>
      </c>
      <c r="AD75" s="5">
        <v>-42.99</v>
      </c>
      <c r="AE75" s="5">
        <v>-1.03</v>
      </c>
      <c r="AF75" s="5">
        <v>-0.63</v>
      </c>
      <c r="AG75" s="5">
        <v>-0.45</v>
      </c>
      <c r="AH75" s="5">
        <v>-0.08</v>
      </c>
      <c r="AI75" s="5">
        <v>0.3</v>
      </c>
      <c r="AJ75" s="5">
        <v>0.25</v>
      </c>
      <c r="AK75" s="5">
        <v>0.08</v>
      </c>
      <c r="AL75" s="5">
        <v>0.03</v>
      </c>
      <c r="AM75" s="5">
        <v>0.14000000000000001</v>
      </c>
      <c r="AN75" s="5">
        <v>7.0000000000000007E-2</v>
      </c>
      <c r="AO75" s="5">
        <v>0.18</v>
      </c>
      <c r="AP75" s="5">
        <v>-0.35</v>
      </c>
      <c r="AQ75" s="5">
        <v>4.87</v>
      </c>
      <c r="AR75" s="5">
        <v>0</v>
      </c>
      <c r="AS75" s="5">
        <v>-0.32</v>
      </c>
      <c r="AT75" s="5">
        <v>-0.26</v>
      </c>
      <c r="AU75" s="5">
        <v>-0.55000000000000004</v>
      </c>
      <c r="AV75" s="5">
        <v>0.13</v>
      </c>
      <c r="AW75" s="5">
        <v>155.53</v>
      </c>
      <c r="AX75" s="20">
        <v>226.23500000000001</v>
      </c>
      <c r="AY75" s="20">
        <v>213.0145</v>
      </c>
      <c r="AZ75" s="20">
        <v>212.52950000000001</v>
      </c>
      <c r="BA75" s="21">
        <v>17.8</v>
      </c>
      <c r="BB75" s="21">
        <v>3.1</v>
      </c>
      <c r="BC75" s="21">
        <v>17.2</v>
      </c>
      <c r="BD75" s="21">
        <v>99.9</v>
      </c>
    </row>
    <row r="76" spans="2:56" hidden="1" x14ac:dyDescent="0.3">
      <c r="B76" s="3">
        <v>59</v>
      </c>
      <c r="C76" s="3" t="s">
        <v>262</v>
      </c>
      <c r="D76" s="3">
        <v>252348</v>
      </c>
      <c r="E76" s="3">
        <v>240820</v>
      </c>
      <c r="F76" s="5" t="s">
        <v>263</v>
      </c>
      <c r="G76" s="5">
        <v>222333</v>
      </c>
      <c r="H76" s="5">
        <v>240137</v>
      </c>
      <c r="I76" s="5" t="s">
        <v>264</v>
      </c>
      <c r="J76" s="5">
        <v>220648</v>
      </c>
      <c r="K76" s="5" t="s">
        <v>67</v>
      </c>
      <c r="L76" s="5" t="s">
        <v>67</v>
      </c>
      <c r="M76" s="5" t="s">
        <v>81</v>
      </c>
      <c r="N76" s="5">
        <v>6.35</v>
      </c>
      <c r="O76" s="5">
        <v>11.11</v>
      </c>
      <c r="P76" s="5">
        <v>14.45</v>
      </c>
      <c r="Q76" s="5">
        <v>9.76</v>
      </c>
      <c r="R76" s="5">
        <v>0.42</v>
      </c>
      <c r="S76" s="5">
        <v>0.4</v>
      </c>
      <c r="T76" s="5">
        <v>2.81</v>
      </c>
      <c r="U76" s="5">
        <v>3.5</v>
      </c>
      <c r="V76" s="5">
        <v>19.940000000000001</v>
      </c>
      <c r="W76" s="5">
        <v>10.36</v>
      </c>
      <c r="X76" s="5">
        <v>-0.64</v>
      </c>
      <c r="Y76" s="5">
        <v>-1.25</v>
      </c>
      <c r="Z76" s="5">
        <v>-1.84</v>
      </c>
      <c r="AA76" s="5">
        <v>-19.91</v>
      </c>
      <c r="AB76" s="5">
        <v>21.37</v>
      </c>
      <c r="AC76" s="5">
        <v>-0.44</v>
      </c>
      <c r="AD76" s="5">
        <v>-45.64</v>
      </c>
      <c r="AE76" s="5">
        <v>-1.42</v>
      </c>
      <c r="AF76" s="5">
        <v>-1.02</v>
      </c>
      <c r="AG76" s="5">
        <v>-0.7</v>
      </c>
      <c r="AH76" s="5">
        <v>0.01</v>
      </c>
      <c r="AI76" s="5">
        <v>0.15</v>
      </c>
      <c r="AJ76" s="5">
        <v>-0.08</v>
      </c>
      <c r="AK76" s="5">
        <v>0.04</v>
      </c>
      <c r="AL76" s="5">
        <v>-0.05</v>
      </c>
      <c r="AM76" s="5">
        <v>7.0000000000000007E-2</v>
      </c>
      <c r="AN76" s="5">
        <v>0.04</v>
      </c>
      <c r="AO76" s="5">
        <v>0.6</v>
      </c>
      <c r="AP76" s="5">
        <v>-0.68</v>
      </c>
      <c r="AQ76" s="5">
        <v>1.68</v>
      </c>
      <c r="AR76" s="5">
        <v>0</v>
      </c>
      <c r="AS76" s="5">
        <v>-0.15</v>
      </c>
      <c r="AT76" s="5">
        <v>0.19</v>
      </c>
      <c r="AU76" s="5">
        <v>-0.11</v>
      </c>
      <c r="AV76" s="5">
        <v>0.31</v>
      </c>
      <c r="AW76" s="5">
        <v>161.22</v>
      </c>
      <c r="AX76" s="20">
        <v>233.45999999999901</v>
      </c>
      <c r="AY76" s="20">
        <v>211.99799999999999</v>
      </c>
      <c r="AZ76" s="20">
        <v>217.40099999999899</v>
      </c>
      <c r="BA76" s="21">
        <v>17.3</v>
      </c>
      <c r="BB76" s="21">
        <v>2.4</v>
      </c>
      <c r="BC76" s="21">
        <v>13.8</v>
      </c>
      <c r="BD76" s="21">
        <v>100</v>
      </c>
    </row>
    <row r="77" spans="2:56" hidden="1" x14ac:dyDescent="0.3">
      <c r="B77" s="3">
        <v>60</v>
      </c>
      <c r="C77" s="3" t="s">
        <v>265</v>
      </c>
      <c r="D77" s="3">
        <v>252416</v>
      </c>
      <c r="E77" s="3">
        <v>230101</v>
      </c>
      <c r="F77" s="5" t="s">
        <v>156</v>
      </c>
      <c r="G77" s="5">
        <v>211708</v>
      </c>
      <c r="H77" s="5">
        <v>243092</v>
      </c>
      <c r="I77" s="5" t="s">
        <v>266</v>
      </c>
      <c r="J77" s="5">
        <v>223285</v>
      </c>
      <c r="K77" s="5" t="s">
        <v>67</v>
      </c>
      <c r="L77" s="5" t="s">
        <v>67</v>
      </c>
      <c r="M77" s="5" t="s">
        <v>81</v>
      </c>
      <c r="N77" s="5">
        <v>5.61</v>
      </c>
      <c r="O77" s="5">
        <v>8.83</v>
      </c>
      <c r="P77" s="5">
        <v>10.58</v>
      </c>
      <c r="Q77" s="5">
        <v>8.6999999999999993</v>
      </c>
      <c r="R77" s="5">
        <v>2.13</v>
      </c>
      <c r="S77" s="5">
        <v>1.55</v>
      </c>
      <c r="T77" s="5">
        <v>2.1</v>
      </c>
      <c r="U77" s="5">
        <v>2.41</v>
      </c>
      <c r="V77" s="5">
        <v>22.69</v>
      </c>
      <c r="W77" s="5">
        <v>15.75</v>
      </c>
      <c r="X77" s="5">
        <v>0.08</v>
      </c>
      <c r="Y77" s="5">
        <v>-0.28999999999999998</v>
      </c>
      <c r="Z77" s="5">
        <v>-0.59</v>
      </c>
      <c r="AA77" s="5">
        <v>-12.61</v>
      </c>
      <c r="AB77" s="5">
        <v>21.66</v>
      </c>
      <c r="AC77" s="5">
        <v>-0.11</v>
      </c>
      <c r="AD77" s="5">
        <v>-66.75</v>
      </c>
      <c r="AE77" s="5">
        <v>-0.9</v>
      </c>
      <c r="AF77" s="5">
        <v>-0.52</v>
      </c>
      <c r="AG77" s="5">
        <v>0.01</v>
      </c>
      <c r="AH77" s="5">
        <v>-0.13</v>
      </c>
      <c r="AI77" s="5">
        <v>0.17</v>
      </c>
      <c r="AJ77" s="5">
        <v>0.15</v>
      </c>
      <c r="AK77" s="5">
        <v>0.03</v>
      </c>
      <c r="AL77" s="5">
        <v>0.01</v>
      </c>
      <c r="AM77" s="5">
        <v>0.1</v>
      </c>
      <c r="AN77" s="5">
        <v>0.05</v>
      </c>
      <c r="AO77" s="5">
        <v>-0.16</v>
      </c>
      <c r="AP77" s="5">
        <v>-0.08</v>
      </c>
      <c r="AQ77" s="5">
        <v>-0.04</v>
      </c>
      <c r="AR77" s="5">
        <v>0</v>
      </c>
      <c r="AS77" s="5">
        <v>-0.33</v>
      </c>
      <c r="AT77" s="5">
        <v>-0.26</v>
      </c>
      <c r="AU77" s="5">
        <v>-0.17</v>
      </c>
      <c r="AV77" s="5">
        <v>0.4</v>
      </c>
      <c r="AW77" s="5">
        <v>152.63999999999999</v>
      </c>
      <c r="AX77" s="20">
        <v>224.07049999999899</v>
      </c>
      <c r="AY77" s="20">
        <v>207.63900000000001</v>
      </c>
      <c r="AZ77" s="20">
        <v>209.67949999999999</v>
      </c>
      <c r="BA77" s="21">
        <v>19.2</v>
      </c>
      <c r="BB77" s="21">
        <v>3.3</v>
      </c>
      <c r="BC77" s="21">
        <v>17.399999999999999</v>
      </c>
      <c r="BD77" s="21">
        <v>99.6</v>
      </c>
    </row>
    <row r="78" spans="2:56" hidden="1" x14ac:dyDescent="0.3">
      <c r="B78" s="3">
        <v>61</v>
      </c>
      <c r="C78" s="3" t="s">
        <v>267</v>
      </c>
      <c r="D78" s="3">
        <v>252065</v>
      </c>
      <c r="E78" s="3">
        <v>211938</v>
      </c>
      <c r="F78" s="5" t="s">
        <v>104</v>
      </c>
      <c r="G78" s="5" t="s">
        <v>822</v>
      </c>
      <c r="H78" s="5">
        <v>233517</v>
      </c>
      <c r="I78" s="5" t="s">
        <v>268</v>
      </c>
      <c r="J78" s="5">
        <v>220312</v>
      </c>
      <c r="K78" s="5" t="s">
        <v>80</v>
      </c>
      <c r="L78" s="5" t="s">
        <v>80</v>
      </c>
      <c r="M78" s="5" t="s">
        <v>81</v>
      </c>
      <c r="N78" s="5">
        <v>8.66</v>
      </c>
      <c r="O78" s="5">
        <v>11.5</v>
      </c>
      <c r="P78" s="5">
        <v>13.85</v>
      </c>
      <c r="Q78" s="5">
        <v>8.92</v>
      </c>
      <c r="R78" s="5">
        <v>1.66</v>
      </c>
      <c r="S78" s="5">
        <v>0.91</v>
      </c>
      <c r="T78" s="5">
        <v>1.3</v>
      </c>
      <c r="U78" s="5">
        <v>1.47</v>
      </c>
      <c r="V78" s="5">
        <v>15.5</v>
      </c>
      <c r="W78" s="5">
        <v>11.83</v>
      </c>
      <c r="X78" s="5">
        <v>-0.54</v>
      </c>
      <c r="Y78" s="5">
        <v>-1.23</v>
      </c>
      <c r="Z78" s="5">
        <v>-1.42</v>
      </c>
      <c r="AA78" s="5">
        <v>-9.36</v>
      </c>
      <c r="AB78" s="5">
        <v>19.440000000000001</v>
      </c>
      <c r="AC78" s="5">
        <v>0.74</v>
      </c>
      <c r="AD78" s="5">
        <v>-45.82</v>
      </c>
      <c r="AE78" s="5">
        <v>-1.17</v>
      </c>
      <c r="AF78" s="5">
        <v>-0.31</v>
      </c>
      <c r="AG78" s="5">
        <v>-0.42</v>
      </c>
      <c r="AH78" s="5">
        <v>-0.1</v>
      </c>
      <c r="AI78" s="5">
        <v>0.18</v>
      </c>
      <c r="AJ78" s="5">
        <v>0.16</v>
      </c>
      <c r="AK78" s="5">
        <v>0.03</v>
      </c>
      <c r="AL78" s="5">
        <v>0.03</v>
      </c>
      <c r="AM78" s="5">
        <v>0.11</v>
      </c>
      <c r="AN78" s="5">
        <v>0.06</v>
      </c>
      <c r="AO78" s="5">
        <v>-0.91</v>
      </c>
      <c r="AP78" s="5">
        <v>0.4</v>
      </c>
      <c r="AQ78" s="5">
        <v>3.5</v>
      </c>
      <c r="AR78" s="5">
        <v>0</v>
      </c>
      <c r="AS78" s="5">
        <v>-0.5</v>
      </c>
      <c r="AT78" s="5">
        <v>-0.64</v>
      </c>
      <c r="AU78" s="5">
        <v>-0.51</v>
      </c>
      <c r="AV78" s="5">
        <v>0.28000000000000003</v>
      </c>
      <c r="AW78" s="5">
        <v>156.13</v>
      </c>
      <c r="AX78" s="20">
        <v>242.381</v>
      </c>
      <c r="AY78" s="20">
        <v>227.74199999999999</v>
      </c>
      <c r="AZ78" s="20">
        <v>229.4675</v>
      </c>
      <c r="BA78" s="21">
        <v>17.600000000000001</v>
      </c>
      <c r="BB78" s="21">
        <v>2.7</v>
      </c>
      <c r="BC78" s="21">
        <v>15.3</v>
      </c>
      <c r="BD78" s="21">
        <v>99.7</v>
      </c>
    </row>
    <row r="79" spans="2:56" x14ac:dyDescent="0.3">
      <c r="B79" s="3">
        <v>62</v>
      </c>
      <c r="C79" s="3" t="s">
        <v>269</v>
      </c>
      <c r="D79" s="3">
        <v>250469</v>
      </c>
      <c r="E79" s="3">
        <v>242442</v>
      </c>
      <c r="F79" s="5" t="s">
        <v>202</v>
      </c>
      <c r="G79" s="5">
        <v>230006</v>
      </c>
      <c r="H79" s="5">
        <v>191309</v>
      </c>
      <c r="I79" s="5" t="s">
        <v>270</v>
      </c>
      <c r="J79" s="5">
        <v>171332</v>
      </c>
      <c r="K79" s="5" t="s">
        <v>80</v>
      </c>
      <c r="L79" s="5" t="s">
        <v>80</v>
      </c>
      <c r="M79" s="5" t="s">
        <v>81</v>
      </c>
      <c r="N79" s="5">
        <v>6.85</v>
      </c>
      <c r="O79" s="5">
        <v>11.46</v>
      </c>
      <c r="P79" s="5">
        <v>15.24</v>
      </c>
      <c r="Q79" s="5">
        <v>12.98</v>
      </c>
      <c r="R79" s="5">
        <v>2.0099999999999998</v>
      </c>
      <c r="S79" s="5">
        <v>1.33</v>
      </c>
      <c r="T79" s="5">
        <v>1.64</v>
      </c>
      <c r="U79" s="5">
        <v>1.93</v>
      </c>
      <c r="V79" s="5">
        <v>21.24</v>
      </c>
      <c r="W79" s="5">
        <v>11.34</v>
      </c>
      <c r="X79" s="5">
        <v>-0.5</v>
      </c>
      <c r="Y79" s="5">
        <v>-0.75</v>
      </c>
      <c r="Z79" s="5">
        <v>-2.19</v>
      </c>
      <c r="AA79" s="5">
        <v>-10.31</v>
      </c>
      <c r="AB79" s="5">
        <v>19.170000000000002</v>
      </c>
      <c r="AC79" s="5">
        <v>-1.75</v>
      </c>
      <c r="AD79" s="5">
        <v>-40.33</v>
      </c>
      <c r="AE79" s="5">
        <v>-0.79</v>
      </c>
      <c r="AF79" s="5">
        <v>-0.88</v>
      </c>
      <c r="AG79" s="5">
        <v>-0.45</v>
      </c>
      <c r="AH79" s="5">
        <v>-0.24</v>
      </c>
      <c r="AI79" s="5">
        <v>0.28000000000000003</v>
      </c>
      <c r="AJ79" s="5">
        <v>0.15</v>
      </c>
      <c r="AK79" s="5">
        <v>0.08</v>
      </c>
      <c r="AL79" s="5">
        <v>0.02</v>
      </c>
      <c r="AM79" s="5">
        <v>0.14000000000000001</v>
      </c>
      <c r="AN79" s="5">
        <v>0.06</v>
      </c>
      <c r="AO79" s="5">
        <v>-0.42</v>
      </c>
      <c r="AP79" s="5">
        <v>0.27</v>
      </c>
      <c r="AQ79" s="5">
        <v>0.04</v>
      </c>
      <c r="AR79" s="5">
        <v>0</v>
      </c>
      <c r="AS79" s="5">
        <v>-0.17</v>
      </c>
      <c r="AT79" s="5">
        <v>-0.19</v>
      </c>
      <c r="AU79" s="5">
        <v>-0.35</v>
      </c>
      <c r="AV79" s="5">
        <v>0.43</v>
      </c>
      <c r="AW79" s="5">
        <v>158.91999999999999</v>
      </c>
      <c r="AX79" s="20">
        <v>237.625</v>
      </c>
      <c r="AY79" s="20">
        <v>221.929</v>
      </c>
      <c r="AZ79" s="20">
        <v>225.815</v>
      </c>
      <c r="BA79" s="21">
        <v>18.7</v>
      </c>
      <c r="BB79" s="21">
        <v>2.9</v>
      </c>
      <c r="BC79" s="21">
        <v>15.3</v>
      </c>
      <c r="BD79" s="21">
        <v>99.8</v>
      </c>
    </row>
    <row r="80" spans="2:56" hidden="1" x14ac:dyDescent="0.3">
      <c r="B80" s="3">
        <v>63</v>
      </c>
      <c r="C80" s="3" t="s">
        <v>271</v>
      </c>
      <c r="D80" s="3">
        <v>251184</v>
      </c>
      <c r="E80" s="3">
        <v>242050</v>
      </c>
      <c r="F80" s="5" t="s">
        <v>144</v>
      </c>
      <c r="G80" s="5" t="s">
        <v>825</v>
      </c>
      <c r="H80" s="5">
        <v>221941</v>
      </c>
      <c r="I80" s="5" t="s">
        <v>272</v>
      </c>
      <c r="J80" s="5">
        <v>210821</v>
      </c>
      <c r="K80" s="5" t="s">
        <v>80</v>
      </c>
      <c r="L80" s="5" t="s">
        <v>80</v>
      </c>
      <c r="M80" s="5" t="s">
        <v>81</v>
      </c>
      <c r="N80" s="5">
        <v>6.34</v>
      </c>
      <c r="O80" s="5">
        <v>10.38</v>
      </c>
      <c r="P80" s="5">
        <v>12.94</v>
      </c>
      <c r="Q80" s="5">
        <v>11.74</v>
      </c>
      <c r="R80" s="5">
        <v>1.42</v>
      </c>
      <c r="S80" s="5">
        <v>1.1000000000000001</v>
      </c>
      <c r="T80" s="5">
        <v>2.16</v>
      </c>
      <c r="U80" s="5">
        <v>2.52</v>
      </c>
      <c r="V80" s="5">
        <v>15.39</v>
      </c>
      <c r="W80" s="5">
        <v>11.2</v>
      </c>
      <c r="X80" s="5">
        <v>-0.15</v>
      </c>
      <c r="Y80" s="5">
        <v>-0.55000000000000004</v>
      </c>
      <c r="Z80" s="5">
        <v>-1.96</v>
      </c>
      <c r="AA80" s="5">
        <v>-11.09</v>
      </c>
      <c r="AB80" s="5">
        <v>19.940000000000001</v>
      </c>
      <c r="AC80" s="5">
        <v>2.13</v>
      </c>
      <c r="AD80" s="5">
        <v>-48.6</v>
      </c>
      <c r="AE80" s="5">
        <v>-1.41</v>
      </c>
      <c r="AF80" s="5">
        <v>-0.7</v>
      </c>
      <c r="AG80" s="5">
        <v>-0.3</v>
      </c>
      <c r="AH80" s="5">
        <v>-0.05</v>
      </c>
      <c r="AI80" s="5">
        <v>0.23</v>
      </c>
      <c r="AJ80" s="5">
        <v>0.15</v>
      </c>
      <c r="AK80" s="5">
        <v>0.09</v>
      </c>
      <c r="AL80" s="5">
        <v>0.04</v>
      </c>
      <c r="AM80" s="5">
        <v>0.19</v>
      </c>
      <c r="AN80" s="5">
        <v>0</v>
      </c>
      <c r="AO80" s="5">
        <v>0.2</v>
      </c>
      <c r="AP80" s="5">
        <v>-0.51</v>
      </c>
      <c r="AQ80" s="5">
        <v>1.45</v>
      </c>
      <c r="AR80" s="5">
        <v>0</v>
      </c>
      <c r="AS80" s="5">
        <v>-0.56999999999999995</v>
      </c>
      <c r="AT80" s="5">
        <v>-0.77</v>
      </c>
      <c r="AU80" s="5">
        <v>-0.7</v>
      </c>
      <c r="AV80" s="5">
        <v>0.39</v>
      </c>
      <c r="AW80" s="5">
        <v>158.01</v>
      </c>
      <c r="AX80" s="20">
        <v>229.46449999999999</v>
      </c>
      <c r="AY80" s="20">
        <v>214.998999999999</v>
      </c>
      <c r="AZ80" s="20">
        <v>212.167</v>
      </c>
      <c r="BA80" s="21">
        <v>19.399999999999999</v>
      </c>
      <c r="BB80" s="21">
        <v>2.7</v>
      </c>
      <c r="BC80" s="21">
        <v>13.7</v>
      </c>
      <c r="BD80" s="21">
        <v>99.6</v>
      </c>
    </row>
    <row r="81" spans="2:56" x14ac:dyDescent="0.3">
      <c r="B81" s="3">
        <v>64</v>
      </c>
      <c r="C81" s="3" t="s">
        <v>273</v>
      </c>
      <c r="D81" s="3">
        <v>250398</v>
      </c>
      <c r="E81" s="3">
        <v>230568</v>
      </c>
      <c r="F81" s="5" t="s">
        <v>274</v>
      </c>
      <c r="G81" s="5">
        <v>210997</v>
      </c>
      <c r="H81" s="5">
        <v>223280</v>
      </c>
      <c r="I81" s="5" t="s">
        <v>275</v>
      </c>
      <c r="J81" s="5">
        <v>210015</v>
      </c>
      <c r="K81" s="5" t="s">
        <v>80</v>
      </c>
      <c r="L81" s="5" t="s">
        <v>80</v>
      </c>
      <c r="M81" s="5" t="s">
        <v>81</v>
      </c>
      <c r="N81" s="5">
        <v>5.21</v>
      </c>
      <c r="O81" s="5">
        <v>7.63</v>
      </c>
      <c r="P81" s="5">
        <v>9.6300000000000008</v>
      </c>
      <c r="Q81" s="5">
        <v>6.41</v>
      </c>
      <c r="R81" s="5">
        <v>2.25</v>
      </c>
      <c r="S81" s="5">
        <v>1.8</v>
      </c>
      <c r="T81" s="5">
        <v>0.84</v>
      </c>
      <c r="U81" s="5">
        <v>1.25</v>
      </c>
      <c r="V81" s="5">
        <v>15.39</v>
      </c>
      <c r="W81" s="5">
        <v>8.11</v>
      </c>
      <c r="X81" s="5">
        <v>-1.46</v>
      </c>
      <c r="Y81" s="5">
        <v>-1.81</v>
      </c>
      <c r="Z81" s="5">
        <v>0.39</v>
      </c>
      <c r="AA81" s="5">
        <v>-12.25</v>
      </c>
      <c r="AB81" s="5">
        <v>12.09</v>
      </c>
      <c r="AC81" s="5">
        <v>-5.39</v>
      </c>
      <c r="AD81" s="5">
        <v>-42.84</v>
      </c>
      <c r="AE81" s="5">
        <v>-0.44</v>
      </c>
      <c r="AF81" s="5">
        <v>-0.42</v>
      </c>
      <c r="AG81" s="5">
        <v>0</v>
      </c>
      <c r="AH81" s="5">
        <v>-0.33</v>
      </c>
      <c r="AI81" s="5">
        <v>0.32</v>
      </c>
      <c r="AJ81" s="5">
        <v>0.24</v>
      </c>
      <c r="AK81" s="5">
        <v>0.09</v>
      </c>
      <c r="AL81" s="5">
        <v>7.0000000000000007E-2</v>
      </c>
      <c r="AM81" s="5">
        <v>0.18</v>
      </c>
      <c r="AN81" s="5">
        <v>0.06</v>
      </c>
      <c r="AO81" s="5">
        <v>0.38</v>
      </c>
      <c r="AP81" s="5">
        <v>0.87</v>
      </c>
      <c r="AQ81" s="5">
        <v>-0.51</v>
      </c>
      <c r="AR81" s="5">
        <v>0</v>
      </c>
      <c r="AS81" s="5">
        <v>-0.34</v>
      </c>
      <c r="AT81" s="5">
        <v>-0.72</v>
      </c>
      <c r="AU81" s="5">
        <v>-0.18</v>
      </c>
      <c r="AV81" s="5">
        <v>0.41</v>
      </c>
      <c r="AW81" s="5">
        <v>148.44999999999999</v>
      </c>
      <c r="AX81" s="20">
        <v>229.21250000000001</v>
      </c>
      <c r="AY81" s="20">
        <v>214.41050000000001</v>
      </c>
      <c r="AZ81" s="20">
        <v>231.4845</v>
      </c>
      <c r="BA81" s="21">
        <v>16.399999999999999</v>
      </c>
      <c r="BB81" s="21">
        <v>3</v>
      </c>
      <c r="BC81" s="21">
        <v>18.600000000000001</v>
      </c>
      <c r="BD81" s="21">
        <v>99.9</v>
      </c>
    </row>
    <row r="82" spans="2:56" hidden="1" x14ac:dyDescent="0.3">
      <c r="B82" s="3">
        <v>65</v>
      </c>
      <c r="C82" s="3" t="s">
        <v>276</v>
      </c>
      <c r="D82" s="3">
        <v>251018</v>
      </c>
      <c r="E82" s="3">
        <v>230511</v>
      </c>
      <c r="F82" s="5" t="s">
        <v>113</v>
      </c>
      <c r="G82" s="5">
        <v>211938</v>
      </c>
      <c r="H82" s="5">
        <v>202089</v>
      </c>
      <c r="I82" s="5" t="s">
        <v>277</v>
      </c>
      <c r="J82" s="5">
        <v>191623</v>
      </c>
      <c r="K82" s="5" t="s">
        <v>80</v>
      </c>
      <c r="L82" s="5" t="s">
        <v>80</v>
      </c>
      <c r="M82" s="5" t="s">
        <v>81</v>
      </c>
      <c r="N82" s="5">
        <v>4.58</v>
      </c>
      <c r="O82" s="5">
        <v>6.33</v>
      </c>
      <c r="P82" s="5">
        <v>8.26</v>
      </c>
      <c r="Q82" s="5">
        <v>4.46</v>
      </c>
      <c r="R82" s="5">
        <v>2.4700000000000002</v>
      </c>
      <c r="S82" s="5">
        <v>1.8</v>
      </c>
      <c r="T82" s="5">
        <v>1.27</v>
      </c>
      <c r="U82" s="5">
        <v>1.64</v>
      </c>
      <c r="V82" s="5">
        <v>19.43</v>
      </c>
      <c r="W82" s="5">
        <v>9.5</v>
      </c>
      <c r="X82" s="5">
        <v>-0.59</v>
      </c>
      <c r="Y82" s="5">
        <v>-1.06</v>
      </c>
      <c r="Z82" s="5">
        <v>-1.79</v>
      </c>
      <c r="AA82" s="5">
        <v>-11.58</v>
      </c>
      <c r="AB82" s="5">
        <v>15.85</v>
      </c>
      <c r="AC82" s="5">
        <v>-0.56999999999999995</v>
      </c>
      <c r="AD82" s="5">
        <v>-16.8</v>
      </c>
      <c r="AE82" s="5">
        <v>-0.87</v>
      </c>
      <c r="AF82" s="5">
        <v>-0.55000000000000004</v>
      </c>
      <c r="AG82" s="5">
        <v>-0.12</v>
      </c>
      <c r="AH82" s="5">
        <v>-0.1</v>
      </c>
      <c r="AI82" s="5">
        <v>0.16</v>
      </c>
      <c r="AJ82" s="5">
        <v>0.13</v>
      </c>
      <c r="AK82" s="5">
        <v>0.03</v>
      </c>
      <c r="AL82" s="5">
        <v>-0.01</v>
      </c>
      <c r="AM82" s="5">
        <v>-0.01</v>
      </c>
      <c r="AN82" s="5">
        <v>0.1</v>
      </c>
      <c r="AO82" s="5">
        <v>-0.45</v>
      </c>
      <c r="AP82" s="5">
        <v>0.53</v>
      </c>
      <c r="AQ82" s="5">
        <v>0.42</v>
      </c>
      <c r="AR82" s="5">
        <v>0</v>
      </c>
      <c r="AS82" s="5">
        <v>-0.28000000000000003</v>
      </c>
      <c r="AT82" s="5">
        <v>-0.51</v>
      </c>
      <c r="AU82" s="5">
        <v>-0.56000000000000005</v>
      </c>
      <c r="AV82" s="5">
        <v>0.36</v>
      </c>
      <c r="AW82" s="5">
        <v>145.78</v>
      </c>
      <c r="AX82" s="20">
        <v>220.45400000000001</v>
      </c>
      <c r="AY82" s="20">
        <v>204.553</v>
      </c>
      <c r="AZ82" s="20">
        <v>213.79750000000001</v>
      </c>
      <c r="BA82" s="21">
        <v>18.100000000000001</v>
      </c>
      <c r="BB82" s="21">
        <v>3.2</v>
      </c>
      <c r="BC82" s="21">
        <v>17.7</v>
      </c>
      <c r="BD82" s="21">
        <v>99.6</v>
      </c>
    </row>
    <row r="83" spans="2:56" hidden="1" x14ac:dyDescent="0.3">
      <c r="B83" s="3">
        <v>66</v>
      </c>
      <c r="C83" s="3" t="s">
        <v>278</v>
      </c>
      <c r="D83" s="3">
        <v>251581</v>
      </c>
      <c r="E83" s="3">
        <v>231892</v>
      </c>
      <c r="F83" s="5" t="s">
        <v>199</v>
      </c>
      <c r="G83" s="5">
        <v>220638</v>
      </c>
      <c r="H83" s="5">
        <v>230131</v>
      </c>
      <c r="I83" s="5" t="s">
        <v>279</v>
      </c>
      <c r="J83" s="5">
        <v>211558</v>
      </c>
      <c r="K83" s="5" t="s">
        <v>80</v>
      </c>
      <c r="L83" s="5" t="s">
        <v>80</v>
      </c>
      <c r="M83" s="5" t="s">
        <v>81</v>
      </c>
      <c r="N83" s="5">
        <v>5.53</v>
      </c>
      <c r="O83" s="5">
        <v>8.48</v>
      </c>
      <c r="P83" s="5">
        <v>10.210000000000001</v>
      </c>
      <c r="Q83" s="5">
        <v>7.67</v>
      </c>
      <c r="R83" s="5">
        <v>0.7</v>
      </c>
      <c r="S83" s="5">
        <v>0.65</v>
      </c>
      <c r="T83" s="5">
        <v>1.81</v>
      </c>
      <c r="U83" s="5">
        <v>2.2000000000000002</v>
      </c>
      <c r="V83" s="5">
        <v>21.74</v>
      </c>
      <c r="W83" s="5">
        <v>11.24</v>
      </c>
      <c r="X83" s="5">
        <v>0.1</v>
      </c>
      <c r="Y83" s="5">
        <v>-0.51</v>
      </c>
      <c r="Z83" s="5">
        <v>-2.19</v>
      </c>
      <c r="AA83" s="5">
        <v>-18.59</v>
      </c>
      <c r="AB83" s="5">
        <v>22.04</v>
      </c>
      <c r="AC83" s="5">
        <v>3.46</v>
      </c>
      <c r="AD83" s="5">
        <v>-35.11</v>
      </c>
      <c r="AE83" s="5">
        <v>-1.4</v>
      </c>
      <c r="AF83" s="5">
        <v>-0.25</v>
      </c>
      <c r="AG83" s="5">
        <v>-0.24</v>
      </c>
      <c r="AH83" s="5">
        <v>-0.12</v>
      </c>
      <c r="AI83" s="5">
        <v>0.2</v>
      </c>
      <c r="AJ83" s="5">
        <v>0.19</v>
      </c>
      <c r="AK83" s="5">
        <v>0.05</v>
      </c>
      <c r="AL83" s="5">
        <v>0.05</v>
      </c>
      <c r="AM83" s="5">
        <v>0.17</v>
      </c>
      <c r="AN83" s="5">
        <v>0.03</v>
      </c>
      <c r="AO83" s="5">
        <v>1.45</v>
      </c>
      <c r="AP83" s="5">
        <v>-0.27</v>
      </c>
      <c r="AQ83" s="5">
        <v>2.31</v>
      </c>
      <c r="AR83" s="5">
        <v>0</v>
      </c>
      <c r="AS83" s="5">
        <v>-0.35</v>
      </c>
      <c r="AT83" s="5">
        <v>-0.13</v>
      </c>
      <c r="AU83" s="5">
        <v>-0.18</v>
      </c>
      <c r="AV83" s="5">
        <v>0.14000000000000001</v>
      </c>
      <c r="AW83" s="5">
        <v>151.88999999999999</v>
      </c>
      <c r="AX83" s="20">
        <v>219.7045</v>
      </c>
      <c r="AY83" s="20">
        <v>202.0025</v>
      </c>
      <c r="AZ83" s="20">
        <v>201.6095</v>
      </c>
      <c r="BA83" s="21">
        <v>20</v>
      </c>
      <c r="BB83" s="21">
        <v>3.1</v>
      </c>
      <c r="BC83" s="21">
        <v>15.5</v>
      </c>
      <c r="BD83" s="21">
        <v>99.7</v>
      </c>
    </row>
    <row r="84" spans="2:56" x14ac:dyDescent="0.3">
      <c r="B84" s="3">
        <v>67</v>
      </c>
      <c r="C84" s="3" t="s">
        <v>280</v>
      </c>
      <c r="D84" s="3">
        <v>251475</v>
      </c>
      <c r="E84" s="3">
        <v>231417</v>
      </c>
      <c r="F84" s="5" t="s">
        <v>125</v>
      </c>
      <c r="G84" s="5">
        <v>221267</v>
      </c>
      <c r="H84" s="5">
        <v>231749</v>
      </c>
      <c r="I84" s="5" t="s">
        <v>185</v>
      </c>
      <c r="J84" s="5">
        <v>211706</v>
      </c>
      <c r="K84" s="5" t="s">
        <v>80</v>
      </c>
      <c r="L84" s="5" t="s">
        <v>80</v>
      </c>
      <c r="M84" s="5" t="s">
        <v>81</v>
      </c>
      <c r="N84" s="5">
        <v>5.43</v>
      </c>
      <c r="O84" s="5">
        <v>7.74</v>
      </c>
      <c r="P84" s="5">
        <v>9.4499999999999993</v>
      </c>
      <c r="Q84" s="5">
        <v>7.33</v>
      </c>
      <c r="R84" s="5">
        <v>2.71</v>
      </c>
      <c r="S84" s="5">
        <v>1.91</v>
      </c>
      <c r="T84" s="5">
        <v>2.8</v>
      </c>
      <c r="U84" s="5">
        <v>3.02</v>
      </c>
      <c r="V84" s="5">
        <v>13.68</v>
      </c>
      <c r="W84" s="5">
        <v>9.7899999999999991</v>
      </c>
      <c r="X84" s="5">
        <v>-0.4</v>
      </c>
      <c r="Y84" s="5">
        <v>-0.76</v>
      </c>
      <c r="Z84" s="5">
        <v>-2.17</v>
      </c>
      <c r="AA84" s="5">
        <v>-16.559999999999999</v>
      </c>
      <c r="AB84" s="5">
        <v>18.059999999999999</v>
      </c>
      <c r="AC84" s="5">
        <v>1.66</v>
      </c>
      <c r="AD84" s="5">
        <v>-61.81</v>
      </c>
      <c r="AE84" s="5">
        <v>-1.5</v>
      </c>
      <c r="AF84" s="5">
        <v>-0.55000000000000004</v>
      </c>
      <c r="AG84" s="5">
        <v>-0.14000000000000001</v>
      </c>
      <c r="AH84" s="5">
        <v>-0.25</v>
      </c>
      <c r="AI84" s="5">
        <v>0.35</v>
      </c>
      <c r="AJ84" s="5">
        <v>0.18</v>
      </c>
      <c r="AK84" s="5">
        <v>0.09</v>
      </c>
      <c r="AL84" s="5">
        <v>7.0000000000000007E-2</v>
      </c>
      <c r="AM84" s="5">
        <v>0.24</v>
      </c>
      <c r="AN84" s="5">
        <v>0.05</v>
      </c>
      <c r="AO84" s="5">
        <v>1.96</v>
      </c>
      <c r="AP84" s="5">
        <v>0.18</v>
      </c>
      <c r="AQ84" s="5">
        <v>-0.74</v>
      </c>
      <c r="AR84" s="5">
        <v>0</v>
      </c>
      <c r="AS84" s="5">
        <v>-0.35</v>
      </c>
      <c r="AT84" s="5">
        <v>-0.33</v>
      </c>
      <c r="AU84" s="5">
        <v>-1.0900000000000001</v>
      </c>
      <c r="AV84" s="5">
        <v>0.44</v>
      </c>
      <c r="AW84" s="5">
        <v>159.79</v>
      </c>
      <c r="AX84" s="20">
        <v>242.57900000000001</v>
      </c>
      <c r="AY84" s="20">
        <v>228.9365</v>
      </c>
      <c r="AZ84" s="20">
        <v>228.13550000000001</v>
      </c>
      <c r="BA84" s="21">
        <v>18.8</v>
      </c>
      <c r="BB84" s="21">
        <v>2.6</v>
      </c>
      <c r="BC84" s="21">
        <v>14</v>
      </c>
      <c r="BD84" s="21">
        <v>99.6</v>
      </c>
    </row>
    <row r="85" spans="2:56" x14ac:dyDescent="0.3">
      <c r="B85" s="3">
        <v>68</v>
      </c>
      <c r="C85" s="3" t="s">
        <v>281</v>
      </c>
      <c r="D85" s="3">
        <v>250541</v>
      </c>
      <c r="E85" s="3">
        <v>241654</v>
      </c>
      <c r="F85" s="5" t="s">
        <v>240</v>
      </c>
      <c r="G85" s="5">
        <v>222364</v>
      </c>
      <c r="H85" s="5">
        <v>211620</v>
      </c>
      <c r="I85" s="5" t="s">
        <v>282</v>
      </c>
      <c r="J85" s="5">
        <v>190369</v>
      </c>
      <c r="K85" s="5" t="s">
        <v>100</v>
      </c>
      <c r="L85" s="5" t="s">
        <v>80</v>
      </c>
      <c r="M85" s="5" t="s">
        <v>81</v>
      </c>
      <c r="N85" s="5">
        <v>4.7</v>
      </c>
      <c r="O85" s="5">
        <v>5.79</v>
      </c>
      <c r="P85" s="5">
        <v>7.42</v>
      </c>
      <c r="Q85" s="5">
        <v>4.4400000000000004</v>
      </c>
      <c r="R85" s="5">
        <v>2.0099999999999998</v>
      </c>
      <c r="S85" s="5">
        <v>1.91</v>
      </c>
      <c r="T85" s="5">
        <v>3.02</v>
      </c>
      <c r="U85" s="5">
        <v>3.71</v>
      </c>
      <c r="V85" s="5">
        <v>15.87</v>
      </c>
      <c r="W85" s="5">
        <v>17.29</v>
      </c>
      <c r="X85" s="5">
        <v>-0.01</v>
      </c>
      <c r="Y85" s="5">
        <v>-0.43</v>
      </c>
      <c r="Z85" s="5">
        <v>-1.53</v>
      </c>
      <c r="AA85" s="5">
        <v>-20.9</v>
      </c>
      <c r="AB85" s="5">
        <v>25.92</v>
      </c>
      <c r="AC85" s="5">
        <v>-0.15</v>
      </c>
      <c r="AD85" s="5">
        <v>-33.869999999999997</v>
      </c>
      <c r="AE85" s="5">
        <v>-1.38</v>
      </c>
      <c r="AF85" s="5">
        <v>-0.47</v>
      </c>
      <c r="AG85" s="5">
        <v>-0.48</v>
      </c>
      <c r="AH85" s="5">
        <v>-0.05</v>
      </c>
      <c r="AI85" s="5">
        <v>0.25</v>
      </c>
      <c r="AJ85" s="5">
        <v>0.1</v>
      </c>
      <c r="AK85" s="5">
        <v>0.03</v>
      </c>
      <c r="AL85" s="5">
        <v>-0.03</v>
      </c>
      <c r="AM85" s="5">
        <v>0.08</v>
      </c>
      <c r="AN85" s="5">
        <v>0.11</v>
      </c>
      <c r="AO85" s="5">
        <v>-0.73</v>
      </c>
      <c r="AP85" s="5">
        <v>-0.13</v>
      </c>
      <c r="AQ85" s="5">
        <v>0.51</v>
      </c>
      <c r="AR85" s="5">
        <v>0</v>
      </c>
      <c r="AS85" s="5">
        <v>-0.12</v>
      </c>
      <c r="AT85" s="5">
        <v>0.3</v>
      </c>
      <c r="AU85" s="5">
        <v>-7.0000000000000007E-2</v>
      </c>
      <c r="AV85" s="5">
        <v>0.36</v>
      </c>
      <c r="AW85" s="5">
        <v>158.63</v>
      </c>
      <c r="AX85" s="20">
        <v>236.24399999999901</v>
      </c>
      <c r="AY85" s="20">
        <v>213.72499999999999</v>
      </c>
      <c r="AZ85" s="20">
        <v>212.273</v>
      </c>
      <c r="BA85" s="21">
        <v>17.600000000000001</v>
      </c>
      <c r="BB85" s="21">
        <v>2.8</v>
      </c>
      <c r="BC85" s="21">
        <v>16</v>
      </c>
      <c r="BD85" s="21">
        <v>99.6</v>
      </c>
    </row>
    <row r="86" spans="2:56" hidden="1" x14ac:dyDescent="0.3">
      <c r="B86" s="3">
        <v>69</v>
      </c>
      <c r="C86" s="3" t="s">
        <v>283</v>
      </c>
      <c r="D86" s="3">
        <v>250056</v>
      </c>
      <c r="E86" s="3">
        <v>230665</v>
      </c>
      <c r="F86" s="5" t="s">
        <v>98</v>
      </c>
      <c r="G86" s="5">
        <v>201212</v>
      </c>
      <c r="H86" s="5">
        <v>191662</v>
      </c>
      <c r="I86" s="5" t="s">
        <v>284</v>
      </c>
      <c r="J86" s="5">
        <v>151367</v>
      </c>
      <c r="K86" s="5" t="s">
        <v>67</v>
      </c>
      <c r="L86" s="5" t="s">
        <v>67</v>
      </c>
      <c r="M86" s="5" t="s">
        <v>81</v>
      </c>
      <c r="N86" s="5">
        <v>3.08</v>
      </c>
      <c r="O86" s="5">
        <v>4.55</v>
      </c>
      <c r="P86" s="5">
        <v>6.42</v>
      </c>
      <c r="Q86" s="5">
        <v>3.02</v>
      </c>
      <c r="R86" s="5">
        <v>1.97</v>
      </c>
      <c r="S86" s="5">
        <v>1.8</v>
      </c>
      <c r="T86" s="5">
        <v>2.9</v>
      </c>
      <c r="U86" s="5">
        <v>3.56</v>
      </c>
      <c r="V86" s="5">
        <v>12.46</v>
      </c>
      <c r="W86" s="5">
        <v>9.48</v>
      </c>
      <c r="X86" s="5">
        <v>-1.06</v>
      </c>
      <c r="Y86" s="5">
        <v>-1.69</v>
      </c>
      <c r="Z86" s="5">
        <v>-2.15</v>
      </c>
      <c r="AA86" s="5">
        <v>-9.57</v>
      </c>
      <c r="AB86" s="5">
        <v>13.27</v>
      </c>
      <c r="AC86" s="5">
        <v>1.79</v>
      </c>
      <c r="AD86" s="5">
        <v>-61.91</v>
      </c>
      <c r="AE86" s="5">
        <v>-1.1000000000000001</v>
      </c>
      <c r="AF86" s="5">
        <v>-0.49</v>
      </c>
      <c r="AG86" s="5">
        <v>-0.66</v>
      </c>
      <c r="AH86" s="5">
        <v>-0.1</v>
      </c>
      <c r="AI86" s="5">
        <v>0.22</v>
      </c>
      <c r="AJ86" s="5">
        <v>0.04</v>
      </c>
      <c r="AK86" s="5">
        <v>0.08</v>
      </c>
      <c r="AL86" s="5">
        <v>-0.04</v>
      </c>
      <c r="AM86" s="5">
        <v>0.06</v>
      </c>
      <c r="AN86" s="5">
        <v>0.06</v>
      </c>
      <c r="AO86" s="5">
        <v>-0.78</v>
      </c>
      <c r="AP86" s="5">
        <v>-0.35</v>
      </c>
      <c r="AQ86" s="5">
        <v>-0.21</v>
      </c>
      <c r="AR86" s="5">
        <v>0</v>
      </c>
      <c r="AS86" s="5">
        <v>-0.44</v>
      </c>
      <c r="AT86" s="5">
        <v>-0.43</v>
      </c>
      <c r="AU86" s="5">
        <v>-0.62</v>
      </c>
      <c r="AV86" s="5">
        <v>0.38</v>
      </c>
      <c r="AW86" s="5">
        <v>158.43</v>
      </c>
      <c r="AX86" s="20">
        <v>241.06549999999999</v>
      </c>
      <c r="AY86" s="20">
        <v>220.39599999999999</v>
      </c>
      <c r="AZ86" s="20">
        <v>235.16249999999999</v>
      </c>
      <c r="BA86" s="21">
        <v>16</v>
      </c>
      <c r="BB86" s="21">
        <v>2.7</v>
      </c>
      <c r="BC86" s="21">
        <v>17</v>
      </c>
      <c r="BD86" s="21">
        <v>100</v>
      </c>
    </row>
    <row r="87" spans="2:56" x14ac:dyDescent="0.3">
      <c r="B87" s="3">
        <v>70</v>
      </c>
      <c r="C87" s="3" t="s">
        <v>285</v>
      </c>
      <c r="D87" s="3">
        <v>251194</v>
      </c>
      <c r="E87" s="3">
        <v>230568</v>
      </c>
      <c r="F87" s="5" t="s">
        <v>274</v>
      </c>
      <c r="G87" s="5">
        <v>210997</v>
      </c>
      <c r="H87" s="5">
        <v>223390</v>
      </c>
      <c r="I87" s="5" t="s">
        <v>286</v>
      </c>
      <c r="J87" s="5">
        <v>210076</v>
      </c>
      <c r="K87" s="5" t="s">
        <v>80</v>
      </c>
      <c r="L87" s="5" t="s">
        <v>80</v>
      </c>
      <c r="M87" s="5" t="s">
        <v>81</v>
      </c>
      <c r="N87" s="5">
        <v>5.05</v>
      </c>
      <c r="O87" s="5">
        <v>7.09</v>
      </c>
      <c r="P87" s="5">
        <v>8.3800000000000008</v>
      </c>
      <c r="Q87" s="5">
        <v>5.64</v>
      </c>
      <c r="R87" s="5">
        <v>1.81</v>
      </c>
      <c r="S87" s="5">
        <v>1.34</v>
      </c>
      <c r="T87" s="5">
        <v>0.76</v>
      </c>
      <c r="U87" s="5">
        <v>1.1000000000000001</v>
      </c>
      <c r="V87" s="5">
        <v>16.86</v>
      </c>
      <c r="W87" s="5">
        <v>6.32</v>
      </c>
      <c r="X87" s="5">
        <v>-1.1599999999999999</v>
      </c>
      <c r="Y87" s="5">
        <v>-1.66</v>
      </c>
      <c r="Z87" s="5">
        <v>-0.31</v>
      </c>
      <c r="AA87" s="5">
        <v>-16.149999999999999</v>
      </c>
      <c r="AB87" s="5">
        <v>23.24</v>
      </c>
      <c r="AC87" s="5">
        <v>-5.14</v>
      </c>
      <c r="AD87" s="5">
        <v>-57.05</v>
      </c>
      <c r="AE87" s="5">
        <v>-1.03</v>
      </c>
      <c r="AF87" s="5">
        <v>-0.5</v>
      </c>
      <c r="AG87" s="5">
        <v>-0.4</v>
      </c>
      <c r="AH87" s="5">
        <v>-0.21</v>
      </c>
      <c r="AI87" s="5">
        <v>0.27</v>
      </c>
      <c r="AJ87" s="5">
        <v>0.17</v>
      </c>
      <c r="AK87" s="5">
        <v>0.1</v>
      </c>
      <c r="AL87" s="5">
        <v>0.01</v>
      </c>
      <c r="AM87" s="5">
        <v>0.06</v>
      </c>
      <c r="AN87" s="5">
        <v>0.08</v>
      </c>
      <c r="AO87" s="5">
        <v>0.68</v>
      </c>
      <c r="AP87" s="5">
        <v>0.21</v>
      </c>
      <c r="AQ87" s="5">
        <v>2.75</v>
      </c>
      <c r="AR87" s="5">
        <v>0</v>
      </c>
      <c r="AS87" s="5">
        <v>-0.27</v>
      </c>
      <c r="AT87" s="5">
        <v>-0.16</v>
      </c>
      <c r="AU87" s="5">
        <v>-0.47</v>
      </c>
      <c r="AV87" s="5">
        <v>0.25</v>
      </c>
      <c r="AW87" s="5">
        <v>158.19</v>
      </c>
      <c r="AX87" s="20">
        <v>237.733</v>
      </c>
      <c r="AY87" s="20">
        <v>213.458</v>
      </c>
      <c r="AZ87" s="20">
        <v>222.428</v>
      </c>
      <c r="BA87" s="21">
        <v>18</v>
      </c>
      <c r="BB87" s="21">
        <v>3.6</v>
      </c>
      <c r="BC87" s="21">
        <v>19.8</v>
      </c>
      <c r="BD87" s="21">
        <v>99.6</v>
      </c>
    </row>
    <row r="88" spans="2:56" x14ac:dyDescent="0.3">
      <c r="B88" s="3">
        <v>71</v>
      </c>
      <c r="C88" s="3" t="s">
        <v>287</v>
      </c>
      <c r="D88" s="3">
        <v>250977</v>
      </c>
      <c r="E88" s="3">
        <v>230511</v>
      </c>
      <c r="F88" s="5" t="s">
        <v>113</v>
      </c>
      <c r="G88" s="5">
        <v>211938</v>
      </c>
      <c r="H88" s="5">
        <v>212876</v>
      </c>
      <c r="I88" s="5" t="s">
        <v>288</v>
      </c>
      <c r="J88" s="5">
        <v>200092</v>
      </c>
      <c r="K88" s="5" t="s">
        <v>80</v>
      </c>
      <c r="L88" s="5" t="s">
        <v>80</v>
      </c>
      <c r="M88" s="5" t="s">
        <v>81</v>
      </c>
      <c r="N88" s="5">
        <v>5.08</v>
      </c>
      <c r="O88" s="5">
        <v>7.7</v>
      </c>
      <c r="P88" s="5">
        <v>10.66</v>
      </c>
      <c r="Q88" s="5">
        <v>7.66</v>
      </c>
      <c r="R88" s="5">
        <v>3.29</v>
      </c>
      <c r="S88" s="5">
        <v>2.72</v>
      </c>
      <c r="T88" s="5">
        <v>1.64</v>
      </c>
      <c r="U88" s="5">
        <v>2.2000000000000002</v>
      </c>
      <c r="V88" s="5">
        <v>13.39</v>
      </c>
      <c r="W88" s="5">
        <v>6</v>
      </c>
      <c r="X88" s="5">
        <v>-0.63</v>
      </c>
      <c r="Y88" s="5">
        <v>-0.84</v>
      </c>
      <c r="Z88" s="5">
        <v>-2.73</v>
      </c>
      <c r="AA88" s="5">
        <v>-6.36</v>
      </c>
      <c r="AB88" s="5">
        <v>18.22</v>
      </c>
      <c r="AC88" s="5">
        <v>2.14</v>
      </c>
      <c r="AD88" s="5">
        <v>-72.599999999999994</v>
      </c>
      <c r="AE88" s="5">
        <v>-0.69</v>
      </c>
      <c r="AF88" s="5">
        <v>-0.52</v>
      </c>
      <c r="AG88" s="5">
        <v>-0.21</v>
      </c>
      <c r="AH88" s="5">
        <v>-0.44</v>
      </c>
      <c r="AI88" s="5">
        <v>0.42</v>
      </c>
      <c r="AJ88" s="5">
        <v>0.3</v>
      </c>
      <c r="AK88" s="5">
        <v>0.09</v>
      </c>
      <c r="AL88" s="5">
        <v>0.06</v>
      </c>
      <c r="AM88" s="5">
        <v>0.22</v>
      </c>
      <c r="AN88" s="5">
        <v>0.1</v>
      </c>
      <c r="AO88" s="5">
        <v>-0.34</v>
      </c>
      <c r="AP88" s="5">
        <v>0.99</v>
      </c>
      <c r="AQ88" s="5">
        <v>-0.89</v>
      </c>
      <c r="AR88" s="5">
        <v>0</v>
      </c>
      <c r="AS88" s="5">
        <v>-0.47</v>
      </c>
      <c r="AT88" s="5">
        <v>-0.41</v>
      </c>
      <c r="AU88" s="5">
        <v>-0.65</v>
      </c>
      <c r="AV88" s="5">
        <v>0.4</v>
      </c>
      <c r="AW88" s="5">
        <v>161.18</v>
      </c>
      <c r="AX88" s="20">
        <v>251.86049999999901</v>
      </c>
      <c r="AY88" s="20">
        <v>238.88899999999899</v>
      </c>
      <c r="AZ88" s="20">
        <v>238.31299999999999</v>
      </c>
      <c r="BA88" s="21">
        <v>18.899999999999999</v>
      </c>
      <c r="BB88" s="21">
        <v>2.8</v>
      </c>
      <c r="BC88" s="21">
        <v>14.8</v>
      </c>
      <c r="BD88" s="21">
        <v>99.7</v>
      </c>
    </row>
    <row r="89" spans="2:56" x14ac:dyDescent="0.3">
      <c r="B89" s="3">
        <v>72</v>
      </c>
      <c r="C89" s="3" t="s">
        <v>289</v>
      </c>
      <c r="D89" s="3">
        <v>251584</v>
      </c>
      <c r="E89" s="3">
        <v>231279</v>
      </c>
      <c r="F89" s="5" t="s">
        <v>163</v>
      </c>
      <c r="G89" s="5">
        <v>201212</v>
      </c>
      <c r="H89" s="5">
        <v>231390</v>
      </c>
      <c r="I89" s="5" t="s">
        <v>290</v>
      </c>
      <c r="J89" s="5">
        <v>220730</v>
      </c>
      <c r="K89" s="5" t="s">
        <v>80</v>
      </c>
      <c r="L89" s="5" t="s">
        <v>80</v>
      </c>
      <c r="M89" s="5" t="s">
        <v>81</v>
      </c>
      <c r="N89" s="5">
        <v>7.52</v>
      </c>
      <c r="O89" s="5">
        <v>9.7799999999999994</v>
      </c>
      <c r="P89" s="5">
        <v>11.67</v>
      </c>
      <c r="Q89" s="5">
        <v>9.51</v>
      </c>
      <c r="R89" s="5">
        <v>1.26</v>
      </c>
      <c r="S89" s="5">
        <v>1.03</v>
      </c>
      <c r="T89" s="5">
        <v>2.57</v>
      </c>
      <c r="U89" s="5">
        <v>2.91</v>
      </c>
      <c r="V89" s="5">
        <v>18.829999999999998</v>
      </c>
      <c r="W89" s="5">
        <v>16.29</v>
      </c>
      <c r="X89" s="5">
        <v>-0.57999999999999996</v>
      </c>
      <c r="Y89" s="5">
        <v>-0.89</v>
      </c>
      <c r="Z89" s="5">
        <v>-1.67</v>
      </c>
      <c r="AA89" s="5">
        <v>-17.18</v>
      </c>
      <c r="AB89" s="5">
        <v>21.36</v>
      </c>
      <c r="AC89" s="5">
        <v>-1.34</v>
      </c>
      <c r="AD89" s="5">
        <v>-28.68</v>
      </c>
      <c r="AE89" s="5">
        <v>-1.17</v>
      </c>
      <c r="AF89" s="5">
        <v>-0.21</v>
      </c>
      <c r="AG89" s="5">
        <v>0.05</v>
      </c>
      <c r="AH89" s="5">
        <v>-0.21</v>
      </c>
      <c r="AI89" s="5">
        <v>0.31</v>
      </c>
      <c r="AJ89" s="5">
        <v>0.08</v>
      </c>
      <c r="AK89" s="5">
        <v>0.09</v>
      </c>
      <c r="AL89" s="5">
        <v>0.02</v>
      </c>
      <c r="AM89" s="5">
        <v>0.15</v>
      </c>
      <c r="AN89" s="5">
        <v>7.0000000000000007E-2</v>
      </c>
      <c r="AO89" s="5">
        <v>0.75</v>
      </c>
      <c r="AP89" s="5">
        <v>-0.57999999999999996</v>
      </c>
      <c r="AQ89" s="5">
        <v>2.4700000000000002</v>
      </c>
      <c r="AR89" s="5">
        <v>0</v>
      </c>
      <c r="AS89" s="5">
        <v>-0.28000000000000003</v>
      </c>
      <c r="AT89" s="5">
        <v>-0.26</v>
      </c>
      <c r="AU89" s="5">
        <v>-0.57999999999999996</v>
      </c>
      <c r="AV89" s="5">
        <v>0.38</v>
      </c>
      <c r="AW89" s="5">
        <v>162.6</v>
      </c>
      <c r="AX89" s="20">
        <v>232.63200000000001</v>
      </c>
      <c r="AY89" s="20">
        <v>214.70049999999901</v>
      </c>
      <c r="AZ89" s="20">
        <v>220.68899999999999</v>
      </c>
      <c r="BA89" s="21">
        <v>18.899999999999999</v>
      </c>
      <c r="BB89" s="21">
        <v>3</v>
      </c>
      <c r="BC89" s="21">
        <v>15.8</v>
      </c>
      <c r="BD89" s="21">
        <v>99.5</v>
      </c>
    </row>
    <row r="90" spans="2:56" x14ac:dyDescent="0.3">
      <c r="B90" s="3">
        <v>73</v>
      </c>
      <c r="C90" s="3" t="s">
        <v>291</v>
      </c>
      <c r="D90" s="3">
        <v>251541</v>
      </c>
      <c r="E90" s="3">
        <v>231892</v>
      </c>
      <c r="F90" s="5" t="s">
        <v>199</v>
      </c>
      <c r="G90" s="5">
        <v>220638</v>
      </c>
      <c r="H90" s="5">
        <v>232860</v>
      </c>
      <c r="I90" s="5" t="s">
        <v>292</v>
      </c>
      <c r="J90" s="5">
        <v>221347</v>
      </c>
      <c r="K90" s="5" t="s">
        <v>80</v>
      </c>
      <c r="L90" s="5" t="s">
        <v>80</v>
      </c>
      <c r="M90" s="5" t="s">
        <v>153</v>
      </c>
      <c r="N90" s="5">
        <v>4.79</v>
      </c>
      <c r="O90" s="5">
        <v>7.09</v>
      </c>
      <c r="P90" s="5">
        <v>10.47</v>
      </c>
      <c r="Q90" s="5">
        <v>7.78</v>
      </c>
      <c r="R90" s="5">
        <v>0.65</v>
      </c>
      <c r="S90" s="5">
        <v>0.55000000000000004</v>
      </c>
      <c r="T90" s="5">
        <v>2.14</v>
      </c>
      <c r="U90" s="5">
        <v>2.4</v>
      </c>
      <c r="V90" s="5">
        <v>25.08</v>
      </c>
      <c r="W90" s="5">
        <v>17.37</v>
      </c>
      <c r="X90" s="5">
        <v>-0.68</v>
      </c>
      <c r="Y90" s="5">
        <v>-0.95</v>
      </c>
      <c r="Z90" s="5">
        <v>-1.98</v>
      </c>
      <c r="AA90" s="5">
        <v>-19.68</v>
      </c>
      <c r="AB90" s="5">
        <v>23.34</v>
      </c>
      <c r="AC90" s="5">
        <v>4.03</v>
      </c>
      <c r="AD90" s="5">
        <v>-45.41</v>
      </c>
      <c r="AE90" s="5">
        <v>-1.03</v>
      </c>
      <c r="AF90" s="5">
        <v>-0.36</v>
      </c>
      <c r="AG90" s="5">
        <v>-0.45</v>
      </c>
      <c r="AH90" s="5">
        <v>-0.2</v>
      </c>
      <c r="AI90" s="5">
        <v>0.26</v>
      </c>
      <c r="AJ90" s="5">
        <v>0.34</v>
      </c>
      <c r="AK90" s="5">
        <v>0.09</v>
      </c>
      <c r="AL90" s="5">
        <v>0.03</v>
      </c>
      <c r="AM90" s="5">
        <v>0.1</v>
      </c>
      <c r="AN90" s="5">
        <v>0.06</v>
      </c>
      <c r="AO90" s="5">
        <v>0.23</v>
      </c>
      <c r="AP90" s="5">
        <v>-0.3</v>
      </c>
      <c r="AQ90" s="5">
        <v>1.94</v>
      </c>
      <c r="AR90" s="5">
        <v>0</v>
      </c>
      <c r="AS90" s="5">
        <v>-0.17</v>
      </c>
      <c r="AT90" s="5">
        <v>0.45</v>
      </c>
      <c r="AU90" s="5">
        <v>-0.44</v>
      </c>
      <c r="AV90" s="5">
        <v>0.15</v>
      </c>
      <c r="AW90" s="5">
        <v>166.12</v>
      </c>
      <c r="AX90" s="20">
        <v>241.822</v>
      </c>
      <c r="AY90" s="20">
        <v>215.13200000000001</v>
      </c>
      <c r="AZ90" s="20">
        <v>228.98149999999899</v>
      </c>
      <c r="BA90" s="21">
        <v>17.3</v>
      </c>
      <c r="BB90" s="21">
        <v>2.9</v>
      </c>
      <c r="BC90" s="21">
        <v>16.600000000000001</v>
      </c>
      <c r="BD90" s="21">
        <v>99.6</v>
      </c>
    </row>
    <row r="91" spans="2:56" hidden="1" x14ac:dyDescent="0.3">
      <c r="B91" s="3">
        <v>74</v>
      </c>
      <c r="C91" s="3" t="s">
        <v>293</v>
      </c>
      <c r="D91" s="3">
        <v>250393</v>
      </c>
      <c r="E91" s="3">
        <v>240820</v>
      </c>
      <c r="F91" s="5" t="s">
        <v>263</v>
      </c>
      <c r="G91" s="5">
        <v>222333</v>
      </c>
      <c r="H91" s="5">
        <v>222869</v>
      </c>
      <c r="I91" s="5" t="s">
        <v>294</v>
      </c>
      <c r="J91" s="5" t="s">
        <v>822</v>
      </c>
      <c r="K91" s="5" t="s">
        <v>80</v>
      </c>
      <c r="L91" s="5" t="s">
        <v>80</v>
      </c>
      <c r="M91" s="5" t="s">
        <v>153</v>
      </c>
      <c r="N91" s="5">
        <v>6.46</v>
      </c>
      <c r="O91" s="5">
        <v>9.06</v>
      </c>
      <c r="P91" s="5">
        <v>11.19</v>
      </c>
      <c r="Q91" s="5">
        <v>10.19</v>
      </c>
      <c r="R91" s="5">
        <v>0.21</v>
      </c>
      <c r="S91" s="5">
        <v>0.01</v>
      </c>
      <c r="T91" s="5">
        <v>1.42</v>
      </c>
      <c r="U91" s="5">
        <v>1.54</v>
      </c>
      <c r="V91" s="5">
        <v>23.2</v>
      </c>
      <c r="W91" s="5">
        <v>12.34</v>
      </c>
      <c r="X91" s="5">
        <v>-0.32</v>
      </c>
      <c r="Y91" s="5">
        <v>-0.86</v>
      </c>
      <c r="Z91" s="5">
        <v>-2.35</v>
      </c>
      <c r="AA91" s="5">
        <v>-15.91</v>
      </c>
      <c r="AB91" s="5">
        <v>22.43</v>
      </c>
      <c r="AC91" s="5">
        <v>4.7300000000000004</v>
      </c>
      <c r="AD91" s="5">
        <v>18.059999999999999</v>
      </c>
      <c r="AE91" s="5">
        <v>-1.25</v>
      </c>
      <c r="AF91" s="5">
        <v>-0.21</v>
      </c>
      <c r="AG91" s="5">
        <v>-0.37</v>
      </c>
      <c r="AH91" s="5">
        <v>-0.01</v>
      </c>
      <c r="AI91" s="5">
        <v>0.14000000000000001</v>
      </c>
      <c r="AJ91" s="5">
        <v>-7.0000000000000007E-2</v>
      </c>
      <c r="AK91" s="5">
        <v>0.04</v>
      </c>
      <c r="AL91" s="5">
        <v>-0.01</v>
      </c>
      <c r="AM91" s="5">
        <v>0.09</v>
      </c>
      <c r="AN91" s="5">
        <v>0.02</v>
      </c>
      <c r="AO91" s="5">
        <v>0.97</v>
      </c>
      <c r="AP91" s="5">
        <v>-0.47</v>
      </c>
      <c r="AQ91" s="5">
        <v>1.99</v>
      </c>
      <c r="AR91" s="5">
        <v>0</v>
      </c>
      <c r="AS91" s="5">
        <v>-0.51</v>
      </c>
      <c r="AT91" s="5">
        <v>-0.26</v>
      </c>
      <c r="AU91" s="5">
        <v>-0.18</v>
      </c>
      <c r="AV91" s="5">
        <v>0.24</v>
      </c>
      <c r="AW91" s="5">
        <v>147.19</v>
      </c>
      <c r="AX91" s="20">
        <v>204.13799999999901</v>
      </c>
      <c r="AY91" s="20">
        <v>183.05950000000001</v>
      </c>
      <c r="AZ91" s="20">
        <v>188.75899999999999</v>
      </c>
      <c r="BA91" s="21">
        <v>17.899999999999999</v>
      </c>
      <c r="BB91" s="21">
        <v>2.8</v>
      </c>
      <c r="BC91" s="21">
        <v>15.3</v>
      </c>
      <c r="BD91" s="21">
        <v>99.9</v>
      </c>
    </row>
    <row r="92" spans="2:56" x14ac:dyDescent="0.3">
      <c r="B92" s="3">
        <v>75</v>
      </c>
      <c r="C92" s="3" t="s">
        <v>295</v>
      </c>
      <c r="D92" s="3">
        <v>252062</v>
      </c>
      <c r="E92" s="3">
        <v>231898</v>
      </c>
      <c r="F92" s="5" t="s">
        <v>78</v>
      </c>
      <c r="G92" s="5">
        <v>220638</v>
      </c>
      <c r="H92" s="5">
        <v>231768</v>
      </c>
      <c r="I92" s="5" t="s">
        <v>296</v>
      </c>
      <c r="J92" s="5">
        <v>221401</v>
      </c>
      <c r="K92" s="5" t="s">
        <v>80</v>
      </c>
      <c r="L92" s="5" t="s">
        <v>80</v>
      </c>
      <c r="M92" s="5" t="s">
        <v>81</v>
      </c>
      <c r="N92" s="5">
        <v>7</v>
      </c>
      <c r="O92" s="5">
        <v>10.52</v>
      </c>
      <c r="P92" s="5">
        <v>12.11</v>
      </c>
      <c r="Q92" s="5">
        <v>8.7100000000000009</v>
      </c>
      <c r="R92" s="5">
        <v>0.42</v>
      </c>
      <c r="S92" s="5">
        <v>0.36</v>
      </c>
      <c r="T92" s="5">
        <v>2.0499999999999998</v>
      </c>
      <c r="U92" s="5">
        <v>2.59</v>
      </c>
      <c r="V92" s="5">
        <v>20.22</v>
      </c>
      <c r="W92" s="5">
        <v>13.93</v>
      </c>
      <c r="X92" s="5">
        <v>-0.98</v>
      </c>
      <c r="Y92" s="5">
        <v>-1.53</v>
      </c>
      <c r="Z92" s="5">
        <v>-0.73</v>
      </c>
      <c r="AA92" s="5">
        <v>-13.75</v>
      </c>
      <c r="AB92" s="5">
        <v>19.38</v>
      </c>
      <c r="AC92" s="5">
        <v>-1.9</v>
      </c>
      <c r="AD92" s="5">
        <v>-25.18</v>
      </c>
      <c r="AE92" s="5">
        <v>-0.68</v>
      </c>
      <c r="AF92" s="5">
        <v>-1.0900000000000001</v>
      </c>
      <c r="AG92" s="5">
        <v>-0.7</v>
      </c>
      <c r="AH92" s="5">
        <v>-0.09</v>
      </c>
      <c r="AI92" s="5">
        <v>0.3</v>
      </c>
      <c r="AJ92" s="5">
        <v>0.22</v>
      </c>
      <c r="AK92" s="5">
        <v>0.08</v>
      </c>
      <c r="AL92" s="5">
        <v>0.06</v>
      </c>
      <c r="AM92" s="5">
        <v>0.17</v>
      </c>
      <c r="AN92" s="5">
        <v>0.06</v>
      </c>
      <c r="AO92" s="5">
        <v>-7.0000000000000007E-2</v>
      </c>
      <c r="AP92" s="5">
        <v>-0.96</v>
      </c>
      <c r="AQ92" s="5">
        <v>6.63</v>
      </c>
      <c r="AR92" s="5">
        <v>0</v>
      </c>
      <c r="AS92" s="5">
        <v>-0.46</v>
      </c>
      <c r="AT92" s="5">
        <v>-0.27</v>
      </c>
      <c r="AU92" s="5">
        <v>-0.55000000000000004</v>
      </c>
      <c r="AV92" s="5">
        <v>0.16</v>
      </c>
      <c r="AW92" s="5">
        <v>163.12</v>
      </c>
      <c r="AX92" s="20">
        <v>249.04999999999899</v>
      </c>
      <c r="AY92" s="20">
        <v>225.76849999999999</v>
      </c>
      <c r="AZ92" s="20">
        <v>240.33949999999899</v>
      </c>
      <c r="BA92" s="21">
        <v>16.2</v>
      </c>
      <c r="BB92" s="21">
        <v>2.6</v>
      </c>
      <c r="BC92" s="21">
        <v>16.3</v>
      </c>
      <c r="BD92" s="21">
        <v>100</v>
      </c>
    </row>
    <row r="93" spans="2:56" x14ac:dyDescent="0.3">
      <c r="B93" s="3">
        <v>76</v>
      </c>
      <c r="C93" s="3" t="s">
        <v>297</v>
      </c>
      <c r="D93" s="3">
        <v>250328</v>
      </c>
      <c r="E93" s="3">
        <v>242014</v>
      </c>
      <c r="F93" s="5" t="s">
        <v>231</v>
      </c>
      <c r="G93" s="5" t="s">
        <v>823</v>
      </c>
      <c r="H93" s="5">
        <v>221999</v>
      </c>
      <c r="I93" s="5" t="s">
        <v>298</v>
      </c>
      <c r="J93" s="5" t="s">
        <v>822</v>
      </c>
      <c r="K93" s="5" t="s">
        <v>80</v>
      </c>
      <c r="L93" s="5" t="s">
        <v>80</v>
      </c>
      <c r="M93" s="5" t="s">
        <v>81</v>
      </c>
      <c r="N93" s="5">
        <v>7.02</v>
      </c>
      <c r="O93" s="5">
        <v>11.23</v>
      </c>
      <c r="P93" s="5">
        <v>15.42</v>
      </c>
      <c r="Q93" s="5">
        <v>13.4</v>
      </c>
      <c r="R93" s="5">
        <v>1.49</v>
      </c>
      <c r="S93" s="5">
        <v>0.78</v>
      </c>
      <c r="T93" s="5">
        <v>2.17</v>
      </c>
      <c r="U93" s="5">
        <v>2.2000000000000002</v>
      </c>
      <c r="V93" s="5">
        <v>14.3</v>
      </c>
      <c r="W93" s="5">
        <v>5.87</v>
      </c>
      <c r="X93" s="5">
        <v>-1.51</v>
      </c>
      <c r="Y93" s="5">
        <v>-1.79</v>
      </c>
      <c r="Z93" s="5">
        <v>-1.78</v>
      </c>
      <c r="AA93" s="5">
        <v>-4.92</v>
      </c>
      <c r="AB93" s="5">
        <v>16.04</v>
      </c>
      <c r="AC93" s="5">
        <v>-2.89</v>
      </c>
      <c r="AD93" s="5">
        <v>-62.47</v>
      </c>
      <c r="AE93" s="5">
        <v>-1.27</v>
      </c>
      <c r="AF93" s="5">
        <v>-0.33</v>
      </c>
      <c r="AG93" s="5">
        <v>-0.57999999999999996</v>
      </c>
      <c r="AH93" s="5">
        <v>-0.28000000000000003</v>
      </c>
      <c r="AI93" s="5">
        <v>0.26</v>
      </c>
      <c r="AJ93" s="5">
        <v>0.11</v>
      </c>
      <c r="AK93" s="5">
        <v>0.08</v>
      </c>
      <c r="AL93" s="5">
        <v>0.03</v>
      </c>
      <c r="AM93" s="5">
        <v>0.18</v>
      </c>
      <c r="AN93" s="5">
        <v>0.02</v>
      </c>
      <c r="AO93" s="5">
        <v>-0.43</v>
      </c>
      <c r="AP93" s="5">
        <v>-0.39</v>
      </c>
      <c r="AQ93" s="5">
        <v>1.79</v>
      </c>
      <c r="AR93" s="5">
        <v>0</v>
      </c>
      <c r="AS93" s="5">
        <v>-0.26</v>
      </c>
      <c r="AT93" s="5">
        <v>-0.61</v>
      </c>
      <c r="AU93" s="5">
        <v>-0.65</v>
      </c>
      <c r="AV93" s="5">
        <v>0.43</v>
      </c>
      <c r="AW93" s="5">
        <v>160.32</v>
      </c>
      <c r="AX93" s="20">
        <v>236.90799999999999</v>
      </c>
      <c r="AY93" s="20">
        <v>218.786</v>
      </c>
      <c r="AZ93" s="20">
        <v>229.09950000000001</v>
      </c>
      <c r="BA93" s="21">
        <v>17.3</v>
      </c>
      <c r="BB93" s="21">
        <v>3</v>
      </c>
      <c r="BC93" s="21">
        <v>17.600000000000001</v>
      </c>
      <c r="BD93" s="21">
        <v>99.7</v>
      </c>
    </row>
    <row r="94" spans="2:56" hidden="1" x14ac:dyDescent="0.3">
      <c r="B94" s="3">
        <v>77</v>
      </c>
      <c r="C94" s="3" t="s">
        <v>299</v>
      </c>
      <c r="D94" s="3">
        <v>250973</v>
      </c>
      <c r="E94" s="3">
        <v>241615</v>
      </c>
      <c r="F94" s="5" t="s">
        <v>300</v>
      </c>
      <c r="G94" s="5">
        <v>220648</v>
      </c>
      <c r="H94" s="5">
        <v>211399</v>
      </c>
      <c r="I94" s="5" t="s">
        <v>301</v>
      </c>
      <c r="J94" s="5" t="s">
        <v>822</v>
      </c>
      <c r="K94" s="5" t="s">
        <v>80</v>
      </c>
      <c r="L94" s="5" t="s">
        <v>80</v>
      </c>
      <c r="M94" s="5" t="s">
        <v>81</v>
      </c>
      <c r="N94" s="5">
        <v>4.93</v>
      </c>
      <c r="O94" s="5">
        <v>9.4600000000000009</v>
      </c>
      <c r="P94" s="5">
        <v>13.17</v>
      </c>
      <c r="Q94" s="5">
        <v>9.3699999999999992</v>
      </c>
      <c r="R94" s="5">
        <v>1.03</v>
      </c>
      <c r="S94" s="5">
        <v>1.01</v>
      </c>
      <c r="T94" s="5">
        <v>0.55000000000000004</v>
      </c>
      <c r="U94" s="5">
        <v>0.96</v>
      </c>
      <c r="V94" s="5">
        <v>16.63</v>
      </c>
      <c r="W94" s="5">
        <v>7.12</v>
      </c>
      <c r="X94" s="5">
        <v>0.41</v>
      </c>
      <c r="Y94" s="5">
        <v>-0.15</v>
      </c>
      <c r="Z94" s="5">
        <v>-1.49</v>
      </c>
      <c r="AA94" s="5">
        <v>-15.54</v>
      </c>
      <c r="AB94" s="5">
        <v>23.16</v>
      </c>
      <c r="AC94" s="5">
        <v>1.04</v>
      </c>
      <c r="AD94" s="5">
        <v>-61.83</v>
      </c>
      <c r="AE94" s="5">
        <v>-1.27</v>
      </c>
      <c r="AF94" s="5">
        <v>-0.19</v>
      </c>
      <c r="AG94" s="5">
        <v>-0.59</v>
      </c>
      <c r="AH94" s="5">
        <v>-0.39</v>
      </c>
      <c r="AI94" s="5">
        <v>0.17</v>
      </c>
      <c r="AJ94" s="5">
        <v>0.14000000000000001</v>
      </c>
      <c r="AK94" s="5">
        <v>0.05</v>
      </c>
      <c r="AL94" s="5">
        <v>-0.01</v>
      </c>
      <c r="AM94" s="5">
        <v>0.1</v>
      </c>
      <c r="AN94" s="5">
        <v>0.04</v>
      </c>
      <c r="AO94" s="5">
        <v>0.41</v>
      </c>
      <c r="AP94" s="5">
        <v>0.22</v>
      </c>
      <c r="AQ94" s="5">
        <v>-0.34</v>
      </c>
      <c r="AR94" s="5">
        <v>0</v>
      </c>
      <c r="AS94" s="5">
        <v>-0.31</v>
      </c>
      <c r="AT94" s="5">
        <v>-7.0000000000000007E-2</v>
      </c>
      <c r="AU94" s="5">
        <v>-0.16</v>
      </c>
      <c r="AV94" s="5">
        <v>0.32</v>
      </c>
      <c r="AW94" s="5">
        <v>148.81</v>
      </c>
      <c r="AX94" s="20">
        <v>216.44900000000001</v>
      </c>
      <c r="AY94" s="20">
        <v>201.4485</v>
      </c>
      <c r="AZ94" s="20">
        <v>191.00149999999999</v>
      </c>
      <c r="BA94" s="21">
        <v>19</v>
      </c>
      <c r="BB94" s="21">
        <v>3.4</v>
      </c>
      <c r="BC94" s="21">
        <v>18</v>
      </c>
      <c r="BD94" s="21">
        <v>99.9</v>
      </c>
    </row>
    <row r="95" spans="2:56" hidden="1" x14ac:dyDescent="0.3">
      <c r="B95" s="3">
        <v>78</v>
      </c>
      <c r="C95" s="3" t="s">
        <v>302</v>
      </c>
      <c r="D95" s="3">
        <v>251405</v>
      </c>
      <c r="E95" s="3" t="s">
        <v>821</v>
      </c>
      <c r="F95" s="5" t="s">
        <v>178</v>
      </c>
      <c r="G95" s="5"/>
      <c r="H95" s="5">
        <v>220703</v>
      </c>
      <c r="I95" s="5" t="s">
        <v>303</v>
      </c>
      <c r="J95" s="5" t="s">
        <v>822</v>
      </c>
      <c r="K95" s="5" t="s">
        <v>80</v>
      </c>
      <c r="L95" s="5" t="s">
        <v>80</v>
      </c>
      <c r="M95" s="5" t="s">
        <v>81</v>
      </c>
      <c r="N95" s="5">
        <v>6.58</v>
      </c>
      <c r="O95" s="5">
        <v>9.26</v>
      </c>
      <c r="P95" s="5">
        <v>12.14</v>
      </c>
      <c r="Q95" s="5">
        <v>9.14</v>
      </c>
      <c r="R95" s="5">
        <v>1.05</v>
      </c>
      <c r="S95" s="5">
        <v>1.02</v>
      </c>
      <c r="T95" s="5">
        <v>2.88</v>
      </c>
      <c r="U95" s="5">
        <v>3.44</v>
      </c>
      <c r="V95" s="5">
        <v>22.08</v>
      </c>
      <c r="W95" s="5">
        <v>16.059999999999999</v>
      </c>
      <c r="X95" s="5">
        <v>-0.31</v>
      </c>
      <c r="Y95" s="5">
        <v>-0.65</v>
      </c>
      <c r="Z95" s="5">
        <v>-1.66</v>
      </c>
      <c r="AA95" s="5">
        <v>-12.15</v>
      </c>
      <c r="AB95" s="5">
        <v>16.510000000000002</v>
      </c>
      <c r="AC95" s="5">
        <v>1.58</v>
      </c>
      <c r="AD95" s="5">
        <v>-40.409999999999997</v>
      </c>
      <c r="AE95" s="5">
        <v>-0.96</v>
      </c>
      <c r="AF95" s="5">
        <v>-0.52</v>
      </c>
      <c r="AG95" s="5">
        <v>-0.62</v>
      </c>
      <c r="AH95" s="5">
        <v>-0.24</v>
      </c>
      <c r="AI95" s="5">
        <v>0.16</v>
      </c>
      <c r="AJ95" s="5">
        <v>0.09</v>
      </c>
      <c r="AK95" s="5">
        <v>0.04</v>
      </c>
      <c r="AL95" s="5">
        <v>-0.03</v>
      </c>
      <c r="AM95" s="5">
        <v>0.01</v>
      </c>
      <c r="AN95" s="5">
        <v>0.09</v>
      </c>
      <c r="AO95" s="5">
        <v>-2.2200000000000002</v>
      </c>
      <c r="AP95" s="5">
        <v>-0.37</v>
      </c>
      <c r="AQ95" s="5">
        <v>-0.48</v>
      </c>
      <c r="AR95" s="5">
        <v>0</v>
      </c>
      <c r="AS95" s="5">
        <v>-0.48</v>
      </c>
      <c r="AT95" s="5">
        <v>-1.01</v>
      </c>
      <c r="AU95" s="5">
        <v>-0.76</v>
      </c>
      <c r="AV95" s="5">
        <v>0.44</v>
      </c>
      <c r="AW95" s="5">
        <v>158.88</v>
      </c>
      <c r="AX95" s="20">
        <v>247.66300000000001</v>
      </c>
      <c r="AY95" s="20">
        <v>230.70099999999999</v>
      </c>
      <c r="AZ95" s="20">
        <v>238.648</v>
      </c>
      <c r="BA95" s="21">
        <v>19.2</v>
      </c>
      <c r="BB95" s="21">
        <v>3.2</v>
      </c>
      <c r="BC95" s="21">
        <v>16.600000000000001</v>
      </c>
      <c r="BD95" s="21">
        <v>99.4</v>
      </c>
    </row>
    <row r="96" spans="2:56" x14ac:dyDescent="0.3">
      <c r="B96" s="3">
        <v>79</v>
      </c>
      <c r="C96" s="3" t="s">
        <v>304</v>
      </c>
      <c r="D96" s="3">
        <v>251535</v>
      </c>
      <c r="E96" s="3">
        <v>231279</v>
      </c>
      <c r="F96" s="5" t="s">
        <v>163</v>
      </c>
      <c r="G96" s="5">
        <v>201212</v>
      </c>
      <c r="H96" s="5">
        <v>230551</v>
      </c>
      <c r="I96" s="5" t="s">
        <v>305</v>
      </c>
      <c r="J96" s="5">
        <v>211844</v>
      </c>
      <c r="K96" s="5" t="s">
        <v>80</v>
      </c>
      <c r="L96" s="5" t="s">
        <v>80</v>
      </c>
      <c r="M96" s="5" t="s">
        <v>81</v>
      </c>
      <c r="N96" s="5">
        <v>7.55</v>
      </c>
      <c r="O96" s="5">
        <v>10.91</v>
      </c>
      <c r="P96" s="5">
        <v>13.63</v>
      </c>
      <c r="Q96" s="5">
        <v>11.74</v>
      </c>
      <c r="R96" s="5">
        <v>2.13</v>
      </c>
      <c r="S96" s="5">
        <v>1.32</v>
      </c>
      <c r="T96" s="5">
        <v>3.5</v>
      </c>
      <c r="U96" s="5">
        <v>3.53</v>
      </c>
      <c r="V96" s="5">
        <v>31.88</v>
      </c>
      <c r="W96" s="5">
        <v>27.67</v>
      </c>
      <c r="X96" s="5">
        <v>-0.71</v>
      </c>
      <c r="Y96" s="5">
        <v>-0.78</v>
      </c>
      <c r="Z96" s="5">
        <v>-0.84</v>
      </c>
      <c r="AA96" s="5">
        <v>-14.8</v>
      </c>
      <c r="AB96" s="5">
        <v>20.36</v>
      </c>
      <c r="AC96" s="5">
        <v>-1.08</v>
      </c>
      <c r="AD96" s="5">
        <v>-29.26</v>
      </c>
      <c r="AE96" s="5">
        <v>-1.1599999999999999</v>
      </c>
      <c r="AF96" s="5">
        <v>-0.4</v>
      </c>
      <c r="AG96" s="5">
        <v>7.0000000000000007E-2</v>
      </c>
      <c r="AH96" s="5">
        <v>-7.0000000000000007E-2</v>
      </c>
      <c r="AI96" s="5">
        <v>0.27</v>
      </c>
      <c r="AJ96" s="5">
        <v>0.06</v>
      </c>
      <c r="AK96" s="5">
        <v>0.05</v>
      </c>
      <c r="AL96" s="5">
        <v>0.02</v>
      </c>
      <c r="AM96" s="5">
        <v>0.12</v>
      </c>
      <c r="AN96" s="5">
        <v>0.09</v>
      </c>
      <c r="AO96" s="5">
        <v>-0.2</v>
      </c>
      <c r="AP96" s="5">
        <v>-0.73</v>
      </c>
      <c r="AQ96" s="5">
        <v>2.56</v>
      </c>
      <c r="AR96" s="5">
        <v>0</v>
      </c>
      <c r="AS96" s="5">
        <v>-0.1</v>
      </c>
      <c r="AT96" s="5">
        <v>0.02</v>
      </c>
      <c r="AU96" s="5">
        <v>-0.4</v>
      </c>
      <c r="AV96" s="5">
        <v>0.48</v>
      </c>
      <c r="AW96" s="5">
        <v>173.51</v>
      </c>
      <c r="AX96" s="20">
        <v>247.64349999999999</v>
      </c>
      <c r="AY96" s="20">
        <v>224.827</v>
      </c>
      <c r="AZ96" s="20">
        <v>245.42499999999899</v>
      </c>
      <c r="BA96" s="21">
        <v>18.399999999999999</v>
      </c>
      <c r="BB96" s="21">
        <v>3</v>
      </c>
      <c r="BC96" s="21">
        <v>16.2</v>
      </c>
      <c r="BD96" s="21">
        <v>99.6</v>
      </c>
    </row>
    <row r="97" spans="2:56" x14ac:dyDescent="0.3">
      <c r="B97" s="3">
        <v>80</v>
      </c>
      <c r="C97" s="3" t="s">
        <v>306</v>
      </c>
      <c r="D97" s="3">
        <v>252071</v>
      </c>
      <c r="E97" s="3">
        <v>211938</v>
      </c>
      <c r="F97" s="5" t="s">
        <v>104</v>
      </c>
      <c r="G97" s="5" t="s">
        <v>822</v>
      </c>
      <c r="H97" s="5">
        <v>230424</v>
      </c>
      <c r="I97" s="5" t="s">
        <v>307</v>
      </c>
      <c r="J97" s="5">
        <v>211781</v>
      </c>
      <c r="K97" s="5" t="s">
        <v>80</v>
      </c>
      <c r="L97" s="5" t="s">
        <v>80</v>
      </c>
      <c r="M97" s="5" t="s">
        <v>81</v>
      </c>
      <c r="N97" s="5">
        <v>7.87</v>
      </c>
      <c r="O97" s="5">
        <v>11.54</v>
      </c>
      <c r="P97" s="5">
        <v>13.11</v>
      </c>
      <c r="Q97" s="5">
        <v>9.33</v>
      </c>
      <c r="R97" s="5">
        <v>1.8</v>
      </c>
      <c r="S97" s="5">
        <v>1.28</v>
      </c>
      <c r="T97" s="5">
        <v>0.83</v>
      </c>
      <c r="U97" s="5">
        <v>1.1499999999999999</v>
      </c>
      <c r="V97" s="5">
        <v>26.46</v>
      </c>
      <c r="W97" s="5">
        <v>18.39</v>
      </c>
      <c r="X97" s="5">
        <v>0.33</v>
      </c>
      <c r="Y97" s="5">
        <v>7.0000000000000007E-2</v>
      </c>
      <c r="Z97" s="5">
        <v>-2.08</v>
      </c>
      <c r="AA97" s="5">
        <v>-14.78</v>
      </c>
      <c r="AB97" s="5">
        <v>21.12</v>
      </c>
      <c r="AC97" s="5">
        <v>5.56</v>
      </c>
      <c r="AD97" s="5">
        <v>-32.119999999999997</v>
      </c>
      <c r="AE97" s="5">
        <v>-0.99</v>
      </c>
      <c r="AF97" s="5">
        <v>0.2</v>
      </c>
      <c r="AG97" s="5">
        <v>-0.1</v>
      </c>
      <c r="AH97" s="5">
        <v>-0.34</v>
      </c>
      <c r="AI97" s="5">
        <v>0.27</v>
      </c>
      <c r="AJ97" s="5">
        <v>0.15</v>
      </c>
      <c r="AK97" s="5">
        <v>0.08</v>
      </c>
      <c r="AL97" s="5">
        <v>0.05</v>
      </c>
      <c r="AM97" s="5">
        <v>0.15</v>
      </c>
      <c r="AN97" s="5">
        <v>0.06</v>
      </c>
      <c r="AO97" s="5">
        <v>-1.27</v>
      </c>
      <c r="AP97" s="5">
        <v>0.01</v>
      </c>
      <c r="AQ97" s="5">
        <v>2.96</v>
      </c>
      <c r="AR97" s="5">
        <v>0</v>
      </c>
      <c r="AS97" s="5">
        <v>-0.33</v>
      </c>
      <c r="AT97" s="5">
        <v>7.0000000000000007E-2</v>
      </c>
      <c r="AU97" s="5">
        <v>-0.23</v>
      </c>
      <c r="AV97" s="5">
        <v>0.41</v>
      </c>
      <c r="AW97" s="5">
        <v>162.28</v>
      </c>
      <c r="AX97" s="20">
        <v>235.67749999999899</v>
      </c>
      <c r="AY97" s="20">
        <v>222.14150000000001</v>
      </c>
      <c r="AZ97" s="20">
        <v>222.10599999999999</v>
      </c>
      <c r="BA97" s="21">
        <v>17.899999999999999</v>
      </c>
      <c r="BB97" s="21">
        <v>3.7</v>
      </c>
      <c r="BC97" s="21">
        <v>20.8</v>
      </c>
      <c r="BD97" s="21">
        <v>99.5</v>
      </c>
    </row>
    <row r="98" spans="2:56" hidden="1" x14ac:dyDescent="0.3">
      <c r="B98" s="3">
        <v>81</v>
      </c>
      <c r="C98" s="3" t="s">
        <v>308</v>
      </c>
      <c r="D98" s="3">
        <v>252351</v>
      </c>
      <c r="E98" s="3">
        <v>231989</v>
      </c>
      <c r="F98" s="5" t="s">
        <v>260</v>
      </c>
      <c r="G98" s="5">
        <v>221401</v>
      </c>
      <c r="H98" s="5">
        <v>241013</v>
      </c>
      <c r="I98" s="5" t="s">
        <v>309</v>
      </c>
      <c r="J98" s="5">
        <v>222333</v>
      </c>
      <c r="K98" s="5" t="s">
        <v>67</v>
      </c>
      <c r="L98" s="5" t="s">
        <v>67</v>
      </c>
      <c r="M98" s="5" t="s">
        <v>81</v>
      </c>
      <c r="N98" s="5">
        <v>6.69</v>
      </c>
      <c r="O98" s="5">
        <v>8.09</v>
      </c>
      <c r="P98" s="5">
        <v>9.81</v>
      </c>
      <c r="Q98" s="5">
        <v>5.94</v>
      </c>
      <c r="R98" s="5">
        <v>0.89</v>
      </c>
      <c r="S98" s="5">
        <v>0.54</v>
      </c>
      <c r="T98" s="5">
        <v>2.72</v>
      </c>
      <c r="U98" s="5">
        <v>3.08</v>
      </c>
      <c r="V98" s="5">
        <v>25.25</v>
      </c>
      <c r="W98" s="5">
        <v>16.100000000000001</v>
      </c>
      <c r="X98" s="5">
        <v>-0.44</v>
      </c>
      <c r="Y98" s="5">
        <v>-0.77</v>
      </c>
      <c r="Z98" s="5">
        <v>-1.38</v>
      </c>
      <c r="AA98" s="5">
        <v>-17.920000000000002</v>
      </c>
      <c r="AB98" s="5">
        <v>22.82</v>
      </c>
      <c r="AC98" s="5">
        <v>-2.23</v>
      </c>
      <c r="AD98" s="5">
        <v>-51.29</v>
      </c>
      <c r="AE98" s="5">
        <v>-1.1499999999999999</v>
      </c>
      <c r="AF98" s="5">
        <v>-0.67</v>
      </c>
      <c r="AG98" s="5">
        <v>-0.41</v>
      </c>
      <c r="AH98" s="5">
        <v>-0.02</v>
      </c>
      <c r="AI98" s="5">
        <v>0.22</v>
      </c>
      <c r="AJ98" s="5">
        <v>0.11</v>
      </c>
      <c r="AK98" s="5">
        <v>0.06</v>
      </c>
      <c r="AL98" s="5">
        <v>-0.04</v>
      </c>
      <c r="AM98" s="5">
        <v>0.03</v>
      </c>
      <c r="AN98" s="5">
        <v>0.1</v>
      </c>
      <c r="AO98" s="5">
        <v>0.02</v>
      </c>
      <c r="AP98" s="5">
        <v>-0.64</v>
      </c>
      <c r="AQ98" s="5">
        <v>3.5</v>
      </c>
      <c r="AR98" s="5">
        <v>0</v>
      </c>
      <c r="AS98" s="5">
        <v>-0.31</v>
      </c>
      <c r="AT98" s="5">
        <v>-0.35</v>
      </c>
      <c r="AU98" s="5">
        <v>-0.23</v>
      </c>
      <c r="AV98" s="5">
        <v>0.3</v>
      </c>
      <c r="AW98" s="5">
        <v>165.24</v>
      </c>
      <c r="AX98" s="20">
        <v>248.9905</v>
      </c>
      <c r="AY98" s="20">
        <v>225.858</v>
      </c>
      <c r="AZ98" s="20">
        <v>234.844999999999</v>
      </c>
      <c r="BA98" s="21">
        <v>19</v>
      </c>
      <c r="BB98" s="21">
        <v>2.9</v>
      </c>
      <c r="BC98" s="21">
        <v>15.4</v>
      </c>
      <c r="BD98" s="21">
        <v>99.5</v>
      </c>
    </row>
    <row r="99" spans="2:56" x14ac:dyDescent="0.3">
      <c r="B99" s="3">
        <v>82</v>
      </c>
      <c r="C99" s="3" t="s">
        <v>310</v>
      </c>
      <c r="D99" s="3">
        <v>252521</v>
      </c>
      <c r="E99" s="3">
        <v>232897</v>
      </c>
      <c r="F99" s="5" t="s">
        <v>108</v>
      </c>
      <c r="G99" s="5">
        <v>211503</v>
      </c>
      <c r="H99" s="5">
        <v>242835</v>
      </c>
      <c r="I99" s="5" t="s">
        <v>311</v>
      </c>
      <c r="J99" s="5">
        <v>231417</v>
      </c>
      <c r="K99" s="5" t="s">
        <v>80</v>
      </c>
      <c r="L99" s="5" t="s">
        <v>80</v>
      </c>
      <c r="M99" s="5" t="s">
        <v>81</v>
      </c>
      <c r="N99" s="5">
        <v>6.4</v>
      </c>
      <c r="O99" s="5">
        <v>11.44</v>
      </c>
      <c r="P99" s="5">
        <v>15.28</v>
      </c>
      <c r="Q99" s="5">
        <v>14.2</v>
      </c>
      <c r="R99" s="5">
        <v>2.0099999999999998</v>
      </c>
      <c r="S99" s="5">
        <v>1.35</v>
      </c>
      <c r="T99" s="5">
        <v>1.74</v>
      </c>
      <c r="U99" s="5">
        <v>1.77</v>
      </c>
      <c r="V99" s="5">
        <v>24.42</v>
      </c>
      <c r="W99" s="5">
        <v>18.87</v>
      </c>
      <c r="X99" s="5">
        <v>-0.75</v>
      </c>
      <c r="Y99" s="5">
        <v>-1.23</v>
      </c>
      <c r="Z99" s="5">
        <v>-1.18</v>
      </c>
      <c r="AA99" s="5">
        <v>-13.56</v>
      </c>
      <c r="AB99" s="5">
        <v>17.350000000000001</v>
      </c>
      <c r="AC99" s="5">
        <v>-3.53</v>
      </c>
      <c r="AD99" s="5">
        <v>-33.6</v>
      </c>
      <c r="AE99" s="5">
        <v>-0.57999999999999996</v>
      </c>
      <c r="AF99" s="5">
        <v>-0.44</v>
      </c>
      <c r="AG99" s="5">
        <v>-0.47</v>
      </c>
      <c r="AH99" s="5">
        <v>-0.17</v>
      </c>
      <c r="AI99" s="5">
        <v>0.28000000000000003</v>
      </c>
      <c r="AJ99" s="5">
        <v>0.09</v>
      </c>
      <c r="AK99" s="5">
        <v>0.06</v>
      </c>
      <c r="AL99" s="5">
        <v>0.06</v>
      </c>
      <c r="AM99" s="5">
        <v>0.22</v>
      </c>
      <c r="AN99" s="5">
        <v>0.04</v>
      </c>
      <c r="AO99" s="5">
        <v>-0.06</v>
      </c>
      <c r="AP99" s="5">
        <v>-0.11</v>
      </c>
      <c r="AQ99" s="5">
        <v>1.06</v>
      </c>
      <c r="AR99" s="5">
        <v>0</v>
      </c>
      <c r="AS99" s="5">
        <v>-0.18</v>
      </c>
      <c r="AT99" s="5">
        <v>0.06</v>
      </c>
      <c r="AU99" s="5">
        <v>-0.38</v>
      </c>
      <c r="AV99" s="5">
        <v>0.37</v>
      </c>
      <c r="AW99" s="5">
        <v>157.69</v>
      </c>
      <c r="AX99" s="20">
        <v>232.62199999999899</v>
      </c>
      <c r="AY99" s="20">
        <v>212.309</v>
      </c>
      <c r="AZ99" s="20">
        <v>229.32249999999999</v>
      </c>
      <c r="BA99" s="21">
        <v>17.5</v>
      </c>
      <c r="BB99" s="21">
        <v>3.1</v>
      </c>
      <c r="BC99" s="21">
        <v>17.899999999999999</v>
      </c>
      <c r="BD99" s="21">
        <v>100</v>
      </c>
    </row>
    <row r="100" spans="2:56" x14ac:dyDescent="0.3">
      <c r="B100" s="3">
        <v>83</v>
      </c>
      <c r="C100" s="3" t="s">
        <v>312</v>
      </c>
      <c r="D100" s="3">
        <v>252464</v>
      </c>
      <c r="E100" s="3">
        <v>211938</v>
      </c>
      <c r="F100" s="5" t="s">
        <v>104</v>
      </c>
      <c r="G100" s="5" t="s">
        <v>822</v>
      </c>
      <c r="H100" s="5">
        <v>240605</v>
      </c>
      <c r="I100" s="5" t="s">
        <v>313</v>
      </c>
      <c r="J100" s="5" t="s">
        <v>825</v>
      </c>
      <c r="K100" s="5" t="s">
        <v>67</v>
      </c>
      <c r="L100" s="5" t="s">
        <v>67</v>
      </c>
      <c r="M100" s="5" t="s">
        <v>81</v>
      </c>
      <c r="N100" s="5">
        <v>7.42</v>
      </c>
      <c r="O100" s="5">
        <v>12.28</v>
      </c>
      <c r="P100" s="5">
        <v>14.47</v>
      </c>
      <c r="Q100" s="5">
        <v>10.08</v>
      </c>
      <c r="R100" s="5">
        <v>1.56</v>
      </c>
      <c r="S100" s="5">
        <v>1.06</v>
      </c>
      <c r="T100" s="5">
        <v>1.31</v>
      </c>
      <c r="U100" s="5">
        <v>1.74</v>
      </c>
      <c r="V100" s="5">
        <v>16.82</v>
      </c>
      <c r="W100" s="5">
        <v>12.3</v>
      </c>
      <c r="X100" s="5">
        <v>-0.68</v>
      </c>
      <c r="Y100" s="5">
        <v>-0.98</v>
      </c>
      <c r="Z100" s="5">
        <v>-1.58</v>
      </c>
      <c r="AA100" s="5">
        <v>-12.06</v>
      </c>
      <c r="AB100" s="5">
        <v>17.690000000000001</v>
      </c>
      <c r="AC100" s="5">
        <v>4.07</v>
      </c>
      <c r="AD100" s="5">
        <v>-62.71</v>
      </c>
      <c r="AE100" s="5">
        <v>-1.3</v>
      </c>
      <c r="AF100" s="5">
        <v>0.15</v>
      </c>
      <c r="AG100" s="5">
        <v>-0.21</v>
      </c>
      <c r="AH100" s="5">
        <v>-0.31</v>
      </c>
      <c r="AI100" s="5">
        <v>0.27</v>
      </c>
      <c r="AJ100" s="5">
        <v>0.27</v>
      </c>
      <c r="AK100" s="5">
        <v>0.05</v>
      </c>
      <c r="AL100" s="5">
        <v>0.08</v>
      </c>
      <c r="AM100" s="5">
        <v>0.18</v>
      </c>
      <c r="AN100" s="5">
        <v>0.06</v>
      </c>
      <c r="AO100" s="5">
        <v>-0.79</v>
      </c>
      <c r="AP100" s="5">
        <v>-0.01</v>
      </c>
      <c r="AQ100" s="5">
        <v>2.71</v>
      </c>
      <c r="AR100" s="5">
        <v>0</v>
      </c>
      <c r="AS100" s="5">
        <v>-0.39</v>
      </c>
      <c r="AT100" s="5">
        <v>-0.62</v>
      </c>
      <c r="AU100" s="5">
        <v>-0.69</v>
      </c>
      <c r="AV100" s="5">
        <v>0.36</v>
      </c>
      <c r="AW100" s="5">
        <v>164.01</v>
      </c>
      <c r="AX100" s="20">
        <v>246.958</v>
      </c>
      <c r="AY100" s="20">
        <v>233.16399999999999</v>
      </c>
      <c r="AZ100" s="20">
        <v>236.94</v>
      </c>
      <c r="BA100" s="21">
        <v>16.100000000000001</v>
      </c>
      <c r="BB100" s="21">
        <v>2.8</v>
      </c>
      <c r="BC100" s="21">
        <v>17.600000000000001</v>
      </c>
      <c r="BD100" s="21">
        <v>99.7</v>
      </c>
    </row>
    <row r="101" spans="2:56" x14ac:dyDescent="0.3">
      <c r="B101" s="3">
        <v>84</v>
      </c>
      <c r="C101" s="3" t="s">
        <v>314</v>
      </c>
      <c r="D101" s="3">
        <v>252322</v>
      </c>
      <c r="E101" s="3">
        <v>211938</v>
      </c>
      <c r="F101" s="5" t="s">
        <v>104</v>
      </c>
      <c r="G101" s="5" t="s">
        <v>822</v>
      </c>
      <c r="H101" s="5">
        <v>240163</v>
      </c>
      <c r="I101" s="5" t="s">
        <v>315</v>
      </c>
      <c r="J101" s="5">
        <v>230638</v>
      </c>
      <c r="K101" s="5" t="s">
        <v>67</v>
      </c>
      <c r="L101" s="5" t="s">
        <v>67</v>
      </c>
      <c r="M101" s="5" t="s">
        <v>81</v>
      </c>
      <c r="N101" s="5">
        <v>5.44</v>
      </c>
      <c r="O101" s="5">
        <v>5.81</v>
      </c>
      <c r="P101" s="5">
        <v>8.44</v>
      </c>
      <c r="Q101" s="5">
        <v>3.51</v>
      </c>
      <c r="R101" s="5">
        <v>2.06</v>
      </c>
      <c r="S101" s="5">
        <v>1.52</v>
      </c>
      <c r="T101" s="5">
        <v>3.01</v>
      </c>
      <c r="U101" s="5">
        <v>3.44</v>
      </c>
      <c r="V101" s="5">
        <v>18.41</v>
      </c>
      <c r="W101" s="5">
        <v>14.82</v>
      </c>
      <c r="X101" s="5">
        <v>0.2</v>
      </c>
      <c r="Y101" s="5">
        <v>0.14000000000000001</v>
      </c>
      <c r="Z101" s="5">
        <v>-1.36</v>
      </c>
      <c r="AA101" s="5">
        <v>-16.52</v>
      </c>
      <c r="AB101" s="5">
        <v>23.41</v>
      </c>
      <c r="AC101" s="5">
        <v>1.55</v>
      </c>
      <c r="AD101" s="5">
        <v>-38.5</v>
      </c>
      <c r="AE101" s="5">
        <v>-1.1599999999999999</v>
      </c>
      <c r="AF101" s="5">
        <v>-0.12</v>
      </c>
      <c r="AG101" s="5">
        <v>-0.53</v>
      </c>
      <c r="AH101" s="5">
        <v>-0.2</v>
      </c>
      <c r="AI101" s="5">
        <v>0.27</v>
      </c>
      <c r="AJ101" s="5">
        <v>0.18</v>
      </c>
      <c r="AK101" s="5">
        <v>7.0000000000000007E-2</v>
      </c>
      <c r="AL101" s="5">
        <v>-0.03</v>
      </c>
      <c r="AM101" s="5">
        <v>0.05</v>
      </c>
      <c r="AN101" s="5">
        <v>0.1</v>
      </c>
      <c r="AO101" s="5">
        <v>-0.03</v>
      </c>
      <c r="AP101" s="5">
        <v>0.43</v>
      </c>
      <c r="AQ101" s="5">
        <v>-0.52</v>
      </c>
      <c r="AR101" s="5">
        <v>0</v>
      </c>
      <c r="AS101" s="5">
        <v>-0.42</v>
      </c>
      <c r="AT101" s="5">
        <v>0.01</v>
      </c>
      <c r="AU101" s="5">
        <v>-0.28999999999999998</v>
      </c>
      <c r="AV101" s="5">
        <v>0.42</v>
      </c>
      <c r="AW101" s="5">
        <v>158.49</v>
      </c>
      <c r="AX101" s="20">
        <v>241.2525</v>
      </c>
      <c r="AY101" s="20">
        <v>223.8655</v>
      </c>
      <c r="AZ101" s="20">
        <v>218.29900000000001</v>
      </c>
      <c r="BA101" s="21">
        <v>19.5</v>
      </c>
      <c r="BB101" s="21">
        <v>3.2</v>
      </c>
      <c r="BC101" s="21">
        <v>16.600000000000001</v>
      </c>
      <c r="BD101" s="21">
        <v>99.3</v>
      </c>
    </row>
    <row r="102" spans="2:56" x14ac:dyDescent="0.3">
      <c r="B102" s="3">
        <v>85</v>
      </c>
      <c r="C102" s="3" t="s">
        <v>316</v>
      </c>
      <c r="D102" s="3">
        <v>252409</v>
      </c>
      <c r="E102" s="3">
        <v>232897</v>
      </c>
      <c r="F102" s="5" t="s">
        <v>108</v>
      </c>
      <c r="G102" s="5">
        <v>211503</v>
      </c>
      <c r="H102" s="5">
        <v>243277</v>
      </c>
      <c r="I102" s="5" t="s">
        <v>235</v>
      </c>
      <c r="J102" s="5">
        <v>230341</v>
      </c>
      <c r="K102" s="5" t="s">
        <v>80</v>
      </c>
      <c r="L102" s="5" t="s">
        <v>80</v>
      </c>
      <c r="M102" s="5" t="s">
        <v>153</v>
      </c>
      <c r="N102" s="5">
        <v>5.97</v>
      </c>
      <c r="O102" s="5">
        <v>11.55</v>
      </c>
      <c r="P102" s="5">
        <v>14.85</v>
      </c>
      <c r="Q102" s="5">
        <v>12.22</v>
      </c>
      <c r="R102" s="5">
        <v>1.55</v>
      </c>
      <c r="S102" s="5">
        <v>1.19</v>
      </c>
      <c r="T102" s="5">
        <v>1.25</v>
      </c>
      <c r="U102" s="5">
        <v>1.73</v>
      </c>
      <c r="V102" s="5">
        <v>17.170000000000002</v>
      </c>
      <c r="W102" s="5">
        <v>12.68</v>
      </c>
      <c r="X102" s="5">
        <v>0.85</v>
      </c>
      <c r="Y102" s="5">
        <v>0.44</v>
      </c>
      <c r="Z102" s="5">
        <v>-2.5299999999999998</v>
      </c>
      <c r="AA102" s="5">
        <v>-18.16</v>
      </c>
      <c r="AB102" s="5">
        <v>22.78</v>
      </c>
      <c r="AC102" s="5">
        <v>5.13</v>
      </c>
      <c r="AD102" s="5">
        <v>2.5299999999999998</v>
      </c>
      <c r="AE102" s="5">
        <v>-1.3</v>
      </c>
      <c r="AF102" s="5">
        <v>-0.5</v>
      </c>
      <c r="AG102" s="5">
        <v>-0.73</v>
      </c>
      <c r="AH102" s="5">
        <v>-0.14000000000000001</v>
      </c>
      <c r="AI102" s="5">
        <v>0.32</v>
      </c>
      <c r="AJ102" s="5">
        <v>0.23</v>
      </c>
      <c r="AK102" s="5">
        <v>0.09</v>
      </c>
      <c r="AL102" s="5">
        <v>0.03</v>
      </c>
      <c r="AM102" s="5">
        <v>0.14000000000000001</v>
      </c>
      <c r="AN102" s="5">
        <v>0.08</v>
      </c>
      <c r="AO102" s="5">
        <v>0.1</v>
      </c>
      <c r="AP102" s="5">
        <v>0.04</v>
      </c>
      <c r="AQ102" s="5">
        <v>0.95</v>
      </c>
      <c r="AR102" s="5">
        <v>0</v>
      </c>
      <c r="AS102" s="5">
        <v>-0.06</v>
      </c>
      <c r="AT102" s="5">
        <v>0.12</v>
      </c>
      <c r="AU102" s="5">
        <v>-0.22</v>
      </c>
      <c r="AV102" s="5">
        <v>0.22</v>
      </c>
      <c r="AW102" s="5">
        <v>154.35</v>
      </c>
      <c r="AX102" s="20">
        <v>222.994</v>
      </c>
      <c r="AY102" s="20">
        <v>210.91399999999999</v>
      </c>
      <c r="AZ102" s="20">
        <v>196.19649999999999</v>
      </c>
      <c r="BA102" s="21">
        <v>20.5</v>
      </c>
      <c r="BB102" s="21">
        <v>2.9</v>
      </c>
      <c r="BC102" s="21">
        <v>14.4</v>
      </c>
      <c r="BD102" s="21">
        <v>99.8</v>
      </c>
    </row>
    <row r="103" spans="2:56" hidden="1" x14ac:dyDescent="0.3">
      <c r="B103" s="3">
        <v>86</v>
      </c>
      <c r="C103" s="3" t="s">
        <v>317</v>
      </c>
      <c r="D103" s="3">
        <v>252394</v>
      </c>
      <c r="E103" s="3">
        <v>211938</v>
      </c>
      <c r="F103" s="5" t="s">
        <v>104</v>
      </c>
      <c r="G103" s="5" t="s">
        <v>822</v>
      </c>
      <c r="H103" s="5">
        <v>240509</v>
      </c>
      <c r="I103" s="5" t="s">
        <v>318</v>
      </c>
      <c r="J103" s="5" t="s">
        <v>831</v>
      </c>
      <c r="K103" s="5" t="s">
        <v>67</v>
      </c>
      <c r="L103" s="5" t="s">
        <v>67</v>
      </c>
      <c r="M103" s="5" t="s">
        <v>81</v>
      </c>
      <c r="N103" s="5">
        <v>6.77</v>
      </c>
      <c r="O103" s="5">
        <v>10.38</v>
      </c>
      <c r="P103" s="5">
        <v>12.44</v>
      </c>
      <c r="Q103" s="5">
        <v>8.44</v>
      </c>
      <c r="R103" s="5">
        <v>1.1399999999999999</v>
      </c>
      <c r="S103" s="5">
        <v>0.7</v>
      </c>
      <c r="T103" s="5">
        <v>1.08</v>
      </c>
      <c r="U103" s="5">
        <v>1.45</v>
      </c>
      <c r="V103" s="5">
        <v>12.93</v>
      </c>
      <c r="W103" s="5">
        <v>6.75</v>
      </c>
      <c r="X103" s="5">
        <v>-1.02</v>
      </c>
      <c r="Y103" s="5">
        <v>-1.42</v>
      </c>
      <c r="Z103" s="5">
        <v>-1.1499999999999999</v>
      </c>
      <c r="AA103" s="5">
        <v>-5.43</v>
      </c>
      <c r="AB103" s="5">
        <v>10.5</v>
      </c>
      <c r="AC103" s="5">
        <v>0.04</v>
      </c>
      <c r="AD103" s="5">
        <v>-59.31</v>
      </c>
      <c r="AE103" s="5">
        <v>-0.57999999999999996</v>
      </c>
      <c r="AF103" s="5">
        <v>-0.02</v>
      </c>
      <c r="AG103" s="5">
        <v>7.0000000000000007E-2</v>
      </c>
      <c r="AH103" s="5">
        <v>-0.26</v>
      </c>
      <c r="AI103" s="5">
        <v>0.13</v>
      </c>
      <c r="AJ103" s="5">
        <v>0.11</v>
      </c>
      <c r="AK103" s="5">
        <v>0.06</v>
      </c>
      <c r="AL103" s="5">
        <v>-0.02</v>
      </c>
      <c r="AM103" s="5">
        <v>0.01</v>
      </c>
      <c r="AN103" s="5">
        <v>0.05</v>
      </c>
      <c r="AO103" s="5">
        <v>-1.2</v>
      </c>
      <c r="AP103" s="5">
        <v>0.19</v>
      </c>
      <c r="AQ103" s="5">
        <v>1.31</v>
      </c>
      <c r="AR103" s="5">
        <v>0</v>
      </c>
      <c r="AS103" s="5">
        <v>-0.57999999999999996</v>
      </c>
      <c r="AT103" s="5">
        <v>-0.75</v>
      </c>
      <c r="AU103" s="5">
        <v>-0.56000000000000005</v>
      </c>
      <c r="AV103" s="5">
        <v>0.43</v>
      </c>
      <c r="AW103" s="5">
        <v>145.24</v>
      </c>
      <c r="AX103" s="20">
        <v>214.121499999999</v>
      </c>
      <c r="AY103" s="20">
        <v>205.31</v>
      </c>
      <c r="AZ103" s="20">
        <v>214.41449999999901</v>
      </c>
      <c r="BA103" s="21">
        <v>17.100000000000001</v>
      </c>
      <c r="BB103" s="21">
        <v>2.5</v>
      </c>
      <c r="BC103" s="21">
        <v>14.6</v>
      </c>
      <c r="BD103" s="21">
        <v>99.4</v>
      </c>
    </row>
    <row r="104" spans="2:56" x14ac:dyDescent="0.3">
      <c r="B104" s="3">
        <v>87</v>
      </c>
      <c r="C104" s="3" t="s">
        <v>319</v>
      </c>
      <c r="D104" s="3">
        <v>252396</v>
      </c>
      <c r="E104" s="3">
        <v>232565</v>
      </c>
      <c r="F104" s="5" t="s">
        <v>89</v>
      </c>
      <c r="G104" s="5">
        <v>211938</v>
      </c>
      <c r="H104" s="5">
        <v>242267</v>
      </c>
      <c r="I104" s="5" t="s">
        <v>320</v>
      </c>
      <c r="J104" s="5">
        <v>223285</v>
      </c>
      <c r="K104" s="5" t="s">
        <v>67</v>
      </c>
      <c r="L104" s="5" t="s">
        <v>321</v>
      </c>
      <c r="M104" s="5" t="s">
        <v>81</v>
      </c>
      <c r="N104" s="5">
        <v>8.0399999999999991</v>
      </c>
      <c r="O104" s="5">
        <v>12.14</v>
      </c>
      <c r="P104" s="5">
        <v>15.8</v>
      </c>
      <c r="Q104" s="5">
        <v>13.05</v>
      </c>
      <c r="R104" s="5">
        <v>1.2</v>
      </c>
      <c r="S104" s="5">
        <v>0.77</v>
      </c>
      <c r="T104" s="5">
        <v>0.72</v>
      </c>
      <c r="U104" s="5">
        <v>1.04</v>
      </c>
      <c r="V104" s="5">
        <v>17.96</v>
      </c>
      <c r="W104" s="5">
        <v>15.91</v>
      </c>
      <c r="X104" s="5">
        <v>7.0000000000000007E-2</v>
      </c>
      <c r="Y104" s="5">
        <v>-0.18</v>
      </c>
      <c r="Z104" s="5">
        <v>-1.89</v>
      </c>
      <c r="AA104" s="5">
        <v>-16.54</v>
      </c>
      <c r="AB104" s="5">
        <v>18.100000000000001</v>
      </c>
      <c r="AC104" s="5">
        <v>-0.96</v>
      </c>
      <c r="AD104" s="5">
        <v>-64.650000000000006</v>
      </c>
      <c r="AE104" s="5">
        <v>-1.1599999999999999</v>
      </c>
      <c r="AF104" s="5">
        <v>-0.42</v>
      </c>
      <c r="AG104" s="5">
        <v>-0.57999999999999996</v>
      </c>
      <c r="AH104" s="5">
        <v>-0.25</v>
      </c>
      <c r="AI104" s="5">
        <v>0.27</v>
      </c>
      <c r="AJ104" s="5">
        <v>0.27</v>
      </c>
      <c r="AK104" s="5">
        <v>0.04</v>
      </c>
      <c r="AL104" s="5">
        <v>0.02</v>
      </c>
      <c r="AM104" s="5">
        <v>0.15</v>
      </c>
      <c r="AN104" s="5">
        <v>0.08</v>
      </c>
      <c r="AO104" s="5">
        <v>0.08</v>
      </c>
      <c r="AP104" s="5">
        <v>-0.4</v>
      </c>
      <c r="AQ104" s="5">
        <v>3.85</v>
      </c>
      <c r="AR104" s="5">
        <v>0</v>
      </c>
      <c r="AS104" s="5">
        <v>-0.4</v>
      </c>
      <c r="AT104" s="5">
        <v>-0.61</v>
      </c>
      <c r="AU104" s="5">
        <v>-0.85</v>
      </c>
      <c r="AV104" s="5">
        <v>0.27</v>
      </c>
      <c r="AW104" s="5">
        <v>164.08</v>
      </c>
      <c r="AX104" s="20">
        <v>241.39349999999999</v>
      </c>
      <c r="AY104" s="20">
        <v>228.89949999999999</v>
      </c>
      <c r="AZ104" s="20">
        <v>226.90600000000001</v>
      </c>
      <c r="BA104" s="21">
        <v>19.2</v>
      </c>
      <c r="BB104" s="21">
        <v>3</v>
      </c>
      <c r="BC104" s="21">
        <v>15.7</v>
      </c>
      <c r="BD104" s="21">
        <v>99.5</v>
      </c>
    </row>
    <row r="105" spans="2:56" x14ac:dyDescent="0.3">
      <c r="B105" s="3">
        <v>88</v>
      </c>
      <c r="C105" s="3" t="s">
        <v>322</v>
      </c>
      <c r="D105" s="3">
        <v>252451</v>
      </c>
      <c r="E105" s="3">
        <v>241654</v>
      </c>
      <c r="F105" s="5" t="s">
        <v>240</v>
      </c>
      <c r="G105" s="5">
        <v>222364</v>
      </c>
      <c r="H105" s="5">
        <v>241522</v>
      </c>
      <c r="I105" s="5" t="s">
        <v>323</v>
      </c>
      <c r="J105" s="5">
        <v>220032</v>
      </c>
      <c r="K105" s="5" t="s">
        <v>67</v>
      </c>
      <c r="L105" s="5" t="s">
        <v>67</v>
      </c>
      <c r="M105" s="5" t="s">
        <v>81</v>
      </c>
      <c r="N105" s="5">
        <v>2.87</v>
      </c>
      <c r="O105" s="5">
        <v>6.04</v>
      </c>
      <c r="P105" s="5">
        <v>8.91</v>
      </c>
      <c r="Q105" s="5">
        <v>5.19</v>
      </c>
      <c r="R105" s="5">
        <v>1.6</v>
      </c>
      <c r="S105" s="5">
        <v>1.43</v>
      </c>
      <c r="T105" s="5">
        <v>1.84</v>
      </c>
      <c r="U105" s="5">
        <v>2.39</v>
      </c>
      <c r="V105" s="5">
        <v>19.739999999999998</v>
      </c>
      <c r="W105" s="5">
        <v>15.76</v>
      </c>
      <c r="X105" s="5">
        <v>0.12</v>
      </c>
      <c r="Y105" s="5">
        <v>-0.18</v>
      </c>
      <c r="Z105" s="5">
        <v>-2.44</v>
      </c>
      <c r="AA105" s="5">
        <v>-17.68</v>
      </c>
      <c r="AB105" s="5">
        <v>22.86</v>
      </c>
      <c r="AC105" s="5">
        <v>-7.0000000000000007E-2</v>
      </c>
      <c r="AD105" s="5">
        <v>-20.67</v>
      </c>
      <c r="AE105" s="5">
        <v>-1.01</v>
      </c>
      <c r="AF105" s="5">
        <v>-0.18</v>
      </c>
      <c r="AG105" s="5">
        <v>-0.44</v>
      </c>
      <c r="AH105" s="5">
        <v>-0.19</v>
      </c>
      <c r="AI105" s="5">
        <v>0.27</v>
      </c>
      <c r="AJ105" s="5">
        <v>0.2</v>
      </c>
      <c r="AK105" s="5">
        <v>0.09</v>
      </c>
      <c r="AL105" s="5">
        <v>0.03</v>
      </c>
      <c r="AM105" s="5">
        <v>0.13</v>
      </c>
      <c r="AN105" s="5">
        <v>0.06</v>
      </c>
      <c r="AO105" s="5">
        <v>-0.03</v>
      </c>
      <c r="AP105" s="5">
        <v>0.43</v>
      </c>
      <c r="AQ105" s="5">
        <v>-1.78</v>
      </c>
      <c r="AR105" s="5">
        <v>0</v>
      </c>
      <c r="AS105" s="5">
        <v>-0.12</v>
      </c>
      <c r="AT105" s="5">
        <v>0.01</v>
      </c>
      <c r="AU105" s="5">
        <v>-0.11</v>
      </c>
      <c r="AV105" s="5">
        <v>0.34</v>
      </c>
      <c r="AW105" s="5">
        <v>155.18</v>
      </c>
      <c r="AX105" s="20">
        <v>225.5975</v>
      </c>
      <c r="AY105" s="20">
        <v>205.13149999999999</v>
      </c>
      <c r="AZ105" s="20">
        <v>206.27350000000001</v>
      </c>
      <c r="BA105" s="21">
        <v>18</v>
      </c>
      <c r="BB105" s="21">
        <v>2.8</v>
      </c>
      <c r="BC105" s="21">
        <v>15.5</v>
      </c>
      <c r="BD105" s="21">
        <v>99.7</v>
      </c>
    </row>
    <row r="106" spans="2:56" x14ac:dyDescent="0.3">
      <c r="B106" s="3">
        <v>89</v>
      </c>
      <c r="C106" s="3" t="s">
        <v>324</v>
      </c>
      <c r="D106" s="3">
        <v>252381</v>
      </c>
      <c r="E106" s="3">
        <v>242017</v>
      </c>
      <c r="F106" s="5" t="s">
        <v>234</v>
      </c>
      <c r="G106" s="5" t="s">
        <v>825</v>
      </c>
      <c r="H106" s="5">
        <v>242721</v>
      </c>
      <c r="I106" s="5" t="s">
        <v>325</v>
      </c>
      <c r="J106" s="5">
        <v>230241</v>
      </c>
      <c r="K106" s="5" t="s">
        <v>67</v>
      </c>
      <c r="L106" s="5" t="s">
        <v>67</v>
      </c>
      <c r="M106" s="5" t="s">
        <v>81</v>
      </c>
      <c r="N106" s="5">
        <v>5.15</v>
      </c>
      <c r="O106" s="5">
        <v>7.5</v>
      </c>
      <c r="P106" s="5">
        <v>9.1</v>
      </c>
      <c r="Q106" s="5">
        <v>4.3899999999999997</v>
      </c>
      <c r="R106" s="5">
        <v>2.4900000000000002</v>
      </c>
      <c r="S106" s="5">
        <v>2.13</v>
      </c>
      <c r="T106" s="5">
        <v>1.92</v>
      </c>
      <c r="U106" s="5">
        <v>2.5099999999999998</v>
      </c>
      <c r="V106" s="5">
        <v>15.75</v>
      </c>
      <c r="W106" s="5">
        <v>9.0500000000000007</v>
      </c>
      <c r="X106" s="5">
        <v>0.47</v>
      </c>
      <c r="Y106" s="5">
        <v>0.16</v>
      </c>
      <c r="Z106" s="5">
        <v>-1.67</v>
      </c>
      <c r="AA106" s="5">
        <v>-10.210000000000001</v>
      </c>
      <c r="AB106" s="5">
        <v>18.329999999999998</v>
      </c>
      <c r="AC106" s="5">
        <v>3.02</v>
      </c>
      <c r="AD106" s="5">
        <v>-75.349999999999994</v>
      </c>
      <c r="AE106" s="5">
        <v>-0.92</v>
      </c>
      <c r="AF106" s="5">
        <v>-0.24</v>
      </c>
      <c r="AG106" s="5">
        <v>-0.53</v>
      </c>
      <c r="AH106" s="5">
        <v>-0.13</v>
      </c>
      <c r="AI106" s="5">
        <v>0.28999999999999998</v>
      </c>
      <c r="AJ106" s="5">
        <v>0.15</v>
      </c>
      <c r="AK106" s="5">
        <v>0.08</v>
      </c>
      <c r="AL106" s="5">
        <v>0.01</v>
      </c>
      <c r="AM106" s="5">
        <v>0.14000000000000001</v>
      </c>
      <c r="AN106" s="5">
        <v>0.06</v>
      </c>
      <c r="AO106" s="5">
        <v>-0.42</v>
      </c>
      <c r="AP106" s="5">
        <v>0.1</v>
      </c>
      <c r="AQ106" s="5">
        <v>2.6</v>
      </c>
      <c r="AR106" s="5">
        <v>0</v>
      </c>
      <c r="AS106" s="5">
        <v>-0.25</v>
      </c>
      <c r="AT106" s="5">
        <v>-0.1</v>
      </c>
      <c r="AU106" s="5">
        <v>-0.19</v>
      </c>
      <c r="AV106" s="5">
        <v>0.33</v>
      </c>
      <c r="AW106" s="5">
        <v>153.56</v>
      </c>
      <c r="AX106" s="20">
        <v>232.8365</v>
      </c>
      <c r="AY106" s="20">
        <v>221.9975</v>
      </c>
      <c r="AZ106" s="20">
        <v>212.91749999999999</v>
      </c>
      <c r="BA106" s="21">
        <v>18.399999999999999</v>
      </c>
      <c r="BB106" s="21">
        <v>2.8</v>
      </c>
      <c r="BC106" s="21">
        <v>15</v>
      </c>
      <c r="BD106" s="21">
        <v>99.8</v>
      </c>
    </row>
    <row r="107" spans="2:56" hidden="1" x14ac:dyDescent="0.3">
      <c r="B107" s="3">
        <v>90</v>
      </c>
      <c r="C107" s="3" t="s">
        <v>326</v>
      </c>
      <c r="D107" s="3">
        <v>252522</v>
      </c>
      <c r="E107" s="3">
        <v>241615</v>
      </c>
      <c r="F107" s="5" t="s">
        <v>300</v>
      </c>
      <c r="G107" s="5">
        <v>220648</v>
      </c>
      <c r="H107" s="5">
        <v>240818</v>
      </c>
      <c r="I107" s="5" t="s">
        <v>327</v>
      </c>
      <c r="J107" s="5">
        <v>230341</v>
      </c>
      <c r="K107" s="5" t="s">
        <v>80</v>
      </c>
      <c r="L107" s="5" t="s">
        <v>80</v>
      </c>
      <c r="M107" s="5" t="s">
        <v>81</v>
      </c>
      <c r="N107" s="5">
        <v>3.66</v>
      </c>
      <c r="O107" s="5">
        <v>4.66</v>
      </c>
      <c r="P107" s="5">
        <v>7.6</v>
      </c>
      <c r="Q107" s="5">
        <v>4.46</v>
      </c>
      <c r="R107" s="5">
        <v>2.67</v>
      </c>
      <c r="S107" s="5">
        <v>1.78</v>
      </c>
      <c r="T107" s="5">
        <v>1.08</v>
      </c>
      <c r="U107" s="5">
        <v>1.28</v>
      </c>
      <c r="V107" s="5">
        <v>27.52</v>
      </c>
      <c r="W107" s="5">
        <v>22.69</v>
      </c>
      <c r="X107" s="5">
        <v>-1.22</v>
      </c>
      <c r="Y107" s="5">
        <v>-1.57</v>
      </c>
      <c r="Z107" s="5">
        <v>0.02</v>
      </c>
      <c r="AA107" s="5">
        <v>-20.69</v>
      </c>
      <c r="AB107" s="5">
        <v>25.41</v>
      </c>
      <c r="AC107" s="5">
        <v>-2.0699999999999998</v>
      </c>
      <c r="AD107" s="5">
        <v>-26.02</v>
      </c>
      <c r="AE107" s="5">
        <v>-0.87</v>
      </c>
      <c r="AF107" s="5">
        <v>0.11</v>
      </c>
      <c r="AG107" s="5">
        <v>-0.48</v>
      </c>
      <c r="AH107" s="5">
        <v>-0.23</v>
      </c>
      <c r="AI107" s="5">
        <v>0.19</v>
      </c>
      <c r="AJ107" s="5">
        <v>0.1</v>
      </c>
      <c r="AK107" s="5">
        <v>7.0000000000000007E-2</v>
      </c>
      <c r="AL107" s="5">
        <v>0.03</v>
      </c>
      <c r="AM107" s="5">
        <v>0.09</v>
      </c>
      <c r="AN107" s="5">
        <v>0.04</v>
      </c>
      <c r="AO107" s="5">
        <v>-0.7</v>
      </c>
      <c r="AP107" s="5">
        <v>1.23</v>
      </c>
      <c r="AQ107" s="5">
        <v>-2.66</v>
      </c>
      <c r="AR107" s="5">
        <v>0</v>
      </c>
      <c r="AS107" s="5">
        <v>-0.31</v>
      </c>
      <c r="AT107" s="5">
        <v>-0.43</v>
      </c>
      <c r="AU107" s="5">
        <v>-0.34</v>
      </c>
      <c r="AV107" s="5">
        <v>0.38</v>
      </c>
      <c r="AW107" s="5">
        <v>159.72</v>
      </c>
      <c r="AX107" s="20">
        <v>248.20149999999899</v>
      </c>
      <c r="AY107" s="20">
        <v>214.95999999999901</v>
      </c>
      <c r="AZ107" s="20">
        <v>239.60900000000001</v>
      </c>
      <c r="BA107" s="21">
        <v>16.899999999999999</v>
      </c>
      <c r="BB107" s="21">
        <v>3</v>
      </c>
      <c r="BC107" s="21">
        <v>18</v>
      </c>
      <c r="BD107" s="21">
        <v>99.7</v>
      </c>
    </row>
    <row r="108" spans="2:56" x14ac:dyDescent="0.3">
      <c r="B108" s="3">
        <v>91</v>
      </c>
      <c r="C108" s="3" t="s">
        <v>328</v>
      </c>
      <c r="D108" s="3">
        <v>252526</v>
      </c>
      <c r="E108" s="3">
        <v>242442</v>
      </c>
      <c r="F108" s="5" t="s">
        <v>202</v>
      </c>
      <c r="G108" s="5">
        <v>230006</v>
      </c>
      <c r="H108" s="5">
        <v>242177</v>
      </c>
      <c r="I108" s="5" t="s">
        <v>329</v>
      </c>
      <c r="J108" s="5" t="s">
        <v>831</v>
      </c>
      <c r="K108" s="5" t="s">
        <v>80</v>
      </c>
      <c r="L108" s="5" t="s">
        <v>80</v>
      </c>
      <c r="M108" s="5" t="s">
        <v>81</v>
      </c>
      <c r="N108" s="5">
        <v>7.27</v>
      </c>
      <c r="O108" s="5">
        <v>10.57</v>
      </c>
      <c r="P108" s="5">
        <v>13.13</v>
      </c>
      <c r="Q108" s="5">
        <v>10.88</v>
      </c>
      <c r="R108" s="5">
        <v>1.93</v>
      </c>
      <c r="S108" s="5">
        <v>1.5</v>
      </c>
      <c r="T108" s="5">
        <v>2.2599999999999998</v>
      </c>
      <c r="U108" s="5">
        <v>2.67</v>
      </c>
      <c r="V108" s="5">
        <v>20.239999999999998</v>
      </c>
      <c r="W108" s="5">
        <v>10.79</v>
      </c>
      <c r="X108" s="5">
        <v>-1.29</v>
      </c>
      <c r="Y108" s="5">
        <v>-1.49</v>
      </c>
      <c r="Z108" s="5">
        <v>-1.36</v>
      </c>
      <c r="AA108" s="5">
        <v>-8.3800000000000008</v>
      </c>
      <c r="AB108" s="5">
        <v>20.2</v>
      </c>
      <c r="AC108" s="5">
        <v>-0.08</v>
      </c>
      <c r="AD108" s="5">
        <v>-28.68</v>
      </c>
      <c r="AE108" s="5">
        <v>-0.54</v>
      </c>
      <c r="AF108" s="5">
        <v>-0.7</v>
      </c>
      <c r="AG108" s="5">
        <v>-0.41</v>
      </c>
      <c r="AH108" s="5">
        <v>-0.26</v>
      </c>
      <c r="AI108" s="5">
        <v>0.25</v>
      </c>
      <c r="AJ108" s="5">
        <v>0.21</v>
      </c>
      <c r="AK108" s="5">
        <v>0.06</v>
      </c>
      <c r="AL108" s="5">
        <v>0.08</v>
      </c>
      <c r="AM108" s="5">
        <v>0.21</v>
      </c>
      <c r="AN108" s="5">
        <v>0.02</v>
      </c>
      <c r="AO108" s="5">
        <v>0.31</v>
      </c>
      <c r="AP108" s="5">
        <v>0.32</v>
      </c>
      <c r="AQ108" s="5">
        <v>1.1200000000000001</v>
      </c>
      <c r="AR108" s="5">
        <v>0</v>
      </c>
      <c r="AS108" s="5">
        <v>-0.47</v>
      </c>
      <c r="AT108" s="5">
        <v>-0.57999999999999996</v>
      </c>
      <c r="AU108" s="5">
        <v>-0.25</v>
      </c>
      <c r="AV108" s="5">
        <v>0.4</v>
      </c>
      <c r="AW108" s="5">
        <v>155.1</v>
      </c>
      <c r="AX108" s="20">
        <v>245.03349999999901</v>
      </c>
      <c r="AY108" s="20">
        <v>224.75399999999999</v>
      </c>
      <c r="AZ108" s="20">
        <v>236.47299999999899</v>
      </c>
      <c r="BA108" s="21">
        <v>17</v>
      </c>
      <c r="BB108" s="21">
        <v>3</v>
      </c>
      <c r="BC108" s="21">
        <v>17.8</v>
      </c>
      <c r="BD108" s="21">
        <v>99.4</v>
      </c>
    </row>
    <row r="109" spans="2:56" hidden="1" x14ac:dyDescent="0.3">
      <c r="B109" s="3">
        <v>92</v>
      </c>
      <c r="C109" s="3" t="s">
        <v>330</v>
      </c>
      <c r="D109" s="3">
        <v>252374</v>
      </c>
      <c r="E109" s="3">
        <v>242201</v>
      </c>
      <c r="F109" s="5" t="s">
        <v>257</v>
      </c>
      <c r="G109" s="5" t="s">
        <v>823</v>
      </c>
      <c r="H109" s="5">
        <v>240195</v>
      </c>
      <c r="I109" s="5" t="s">
        <v>331</v>
      </c>
      <c r="J109" s="5">
        <v>230638</v>
      </c>
      <c r="K109" s="5" t="s">
        <v>67</v>
      </c>
      <c r="L109" s="5" t="s">
        <v>67</v>
      </c>
      <c r="M109" s="5" t="s">
        <v>81</v>
      </c>
      <c r="N109" s="5">
        <v>5.2</v>
      </c>
      <c r="O109" s="5">
        <v>7.3</v>
      </c>
      <c r="P109" s="5">
        <v>9.08</v>
      </c>
      <c r="Q109" s="5">
        <v>5.54</v>
      </c>
      <c r="R109" s="5">
        <v>1.74</v>
      </c>
      <c r="S109" s="5">
        <v>1.51</v>
      </c>
      <c r="T109" s="5">
        <v>0.54</v>
      </c>
      <c r="U109" s="5">
        <v>0.87</v>
      </c>
      <c r="V109" s="5">
        <v>21.6</v>
      </c>
      <c r="W109" s="5">
        <v>14.94</v>
      </c>
      <c r="X109" s="5">
        <v>0.03</v>
      </c>
      <c r="Y109" s="5">
        <v>-0.34</v>
      </c>
      <c r="Z109" s="5">
        <v>-1.22</v>
      </c>
      <c r="AA109" s="5">
        <v>-13.4</v>
      </c>
      <c r="AB109" s="5">
        <v>21.87</v>
      </c>
      <c r="AC109" s="5">
        <v>0.19</v>
      </c>
      <c r="AD109" s="5">
        <v>-16.47</v>
      </c>
      <c r="AE109" s="5">
        <v>-1.1499999999999999</v>
      </c>
      <c r="AF109" s="5">
        <v>-0.6</v>
      </c>
      <c r="AG109" s="5">
        <v>-0.49</v>
      </c>
      <c r="AH109" s="5">
        <v>7.0000000000000007E-2</v>
      </c>
      <c r="AI109" s="5">
        <v>0.14000000000000001</v>
      </c>
      <c r="AJ109" s="5">
        <v>0.09</v>
      </c>
      <c r="AK109" s="5">
        <v>7.0000000000000007E-2</v>
      </c>
      <c r="AL109" s="5">
        <v>0.02</v>
      </c>
      <c r="AM109" s="5">
        <v>0.04</v>
      </c>
      <c r="AN109" s="5">
        <v>0.03</v>
      </c>
      <c r="AO109" s="5">
        <v>-0.28000000000000003</v>
      </c>
      <c r="AP109" s="5">
        <v>0.49</v>
      </c>
      <c r="AQ109" s="5">
        <v>0.94</v>
      </c>
      <c r="AR109" s="5">
        <v>0</v>
      </c>
      <c r="AS109" s="5">
        <v>-0.34</v>
      </c>
      <c r="AT109" s="5">
        <v>-0.45</v>
      </c>
      <c r="AU109" s="5">
        <v>-0.34</v>
      </c>
      <c r="AV109" s="5">
        <v>0.34</v>
      </c>
      <c r="AW109" s="5">
        <v>150.38999999999999</v>
      </c>
      <c r="AX109" s="20">
        <v>224.53049999999999</v>
      </c>
      <c r="AY109" s="20">
        <v>205.66799999999901</v>
      </c>
      <c r="AZ109" s="20">
        <v>207.4845</v>
      </c>
      <c r="BA109" s="21">
        <v>18.5</v>
      </c>
      <c r="BB109" s="21">
        <v>3</v>
      </c>
      <c r="BC109" s="21">
        <v>16.399999999999999</v>
      </c>
      <c r="BD109" s="21">
        <v>99.7</v>
      </c>
    </row>
    <row r="110" spans="2:56" x14ac:dyDescent="0.3">
      <c r="B110" s="3">
        <v>93</v>
      </c>
      <c r="C110" s="3" t="s">
        <v>332</v>
      </c>
      <c r="D110" s="3">
        <v>252465</v>
      </c>
      <c r="E110" s="3">
        <v>211938</v>
      </c>
      <c r="F110" s="5" t="s">
        <v>104</v>
      </c>
      <c r="G110" s="5" t="s">
        <v>822</v>
      </c>
      <c r="H110" s="5">
        <v>242391</v>
      </c>
      <c r="I110" s="5" t="s">
        <v>333</v>
      </c>
      <c r="J110" s="5">
        <v>230623</v>
      </c>
      <c r="K110" s="5" t="s">
        <v>80</v>
      </c>
      <c r="L110" s="5" t="s">
        <v>80</v>
      </c>
      <c r="M110" s="5" t="s">
        <v>81</v>
      </c>
      <c r="N110" s="5">
        <v>4.76</v>
      </c>
      <c r="O110" s="5">
        <v>7.69</v>
      </c>
      <c r="P110" s="5">
        <v>10.49</v>
      </c>
      <c r="Q110" s="5">
        <v>8.89</v>
      </c>
      <c r="R110" s="5">
        <v>1.41</v>
      </c>
      <c r="S110" s="5">
        <v>0.93</v>
      </c>
      <c r="T110" s="5">
        <v>0.87</v>
      </c>
      <c r="U110" s="5">
        <v>0.95</v>
      </c>
      <c r="V110" s="5">
        <v>24.76</v>
      </c>
      <c r="W110" s="5">
        <v>17.37</v>
      </c>
      <c r="X110" s="5">
        <v>0.64</v>
      </c>
      <c r="Y110" s="5">
        <v>0.37</v>
      </c>
      <c r="Z110" s="5">
        <v>-1.49</v>
      </c>
      <c r="AA110" s="5">
        <v>-15.76</v>
      </c>
      <c r="AB110" s="5">
        <v>22.31</v>
      </c>
      <c r="AC110" s="5">
        <v>2.99</v>
      </c>
      <c r="AD110" s="5">
        <v>-62.37</v>
      </c>
      <c r="AE110" s="5">
        <v>-1.07</v>
      </c>
      <c r="AF110" s="5">
        <v>-0.26</v>
      </c>
      <c r="AG110" s="5">
        <v>0.04</v>
      </c>
      <c r="AH110" s="5">
        <v>-0.4</v>
      </c>
      <c r="AI110" s="5">
        <v>0.25</v>
      </c>
      <c r="AJ110" s="5">
        <v>0.22</v>
      </c>
      <c r="AK110" s="5">
        <v>0.06</v>
      </c>
      <c r="AL110" s="5">
        <v>0.06</v>
      </c>
      <c r="AM110" s="5">
        <v>0.13</v>
      </c>
      <c r="AN110" s="5">
        <v>0.06</v>
      </c>
      <c r="AO110" s="5">
        <v>-1.1499999999999999</v>
      </c>
      <c r="AP110" s="5">
        <v>-0.26</v>
      </c>
      <c r="AQ110" s="5">
        <v>1.48</v>
      </c>
      <c r="AR110" s="5">
        <v>0</v>
      </c>
      <c r="AS110" s="5">
        <v>-0.31</v>
      </c>
      <c r="AT110" s="5">
        <v>-0.11</v>
      </c>
      <c r="AU110" s="5">
        <v>-0.33</v>
      </c>
      <c r="AV110" s="5">
        <v>0.33</v>
      </c>
      <c r="AW110" s="5">
        <v>155.22999999999999</v>
      </c>
      <c r="AX110" s="20">
        <v>215.885999999999</v>
      </c>
      <c r="AY110" s="20">
        <v>199.98949999999999</v>
      </c>
      <c r="AZ110" s="20">
        <v>198.56450000000001</v>
      </c>
      <c r="BA110" s="21">
        <v>18.899999999999999</v>
      </c>
      <c r="BB110" s="21">
        <v>3.3</v>
      </c>
      <c r="BC110" s="21">
        <v>17.3</v>
      </c>
      <c r="BD110" s="21">
        <v>99.6</v>
      </c>
    </row>
    <row r="111" spans="2:56" x14ac:dyDescent="0.3">
      <c r="B111" s="3">
        <v>94</v>
      </c>
      <c r="C111" s="3" t="s">
        <v>334</v>
      </c>
      <c r="D111" s="3">
        <v>252559</v>
      </c>
      <c r="E111" s="3">
        <v>230101</v>
      </c>
      <c r="F111" s="5" t="s">
        <v>156</v>
      </c>
      <c r="G111" s="5">
        <v>211708</v>
      </c>
      <c r="H111" s="5">
        <v>243163</v>
      </c>
      <c r="I111" s="5" t="s">
        <v>335</v>
      </c>
      <c r="J111" s="5">
        <v>230453</v>
      </c>
      <c r="K111" s="5" t="s">
        <v>80</v>
      </c>
      <c r="L111" s="5" t="s">
        <v>67</v>
      </c>
      <c r="M111" s="5" t="s">
        <v>81</v>
      </c>
      <c r="N111" s="5">
        <v>5.3</v>
      </c>
      <c r="O111" s="5">
        <v>8.4</v>
      </c>
      <c r="P111" s="5">
        <v>10.76</v>
      </c>
      <c r="Q111" s="5">
        <v>7.95</v>
      </c>
      <c r="R111" s="5">
        <v>2.7</v>
      </c>
      <c r="S111" s="5">
        <v>1.86</v>
      </c>
      <c r="T111" s="5">
        <v>2.74</v>
      </c>
      <c r="U111" s="5">
        <v>2.89</v>
      </c>
      <c r="V111" s="5">
        <v>10.94</v>
      </c>
      <c r="W111" s="5">
        <v>11.01</v>
      </c>
      <c r="X111" s="5">
        <v>-0.8</v>
      </c>
      <c r="Y111" s="5">
        <v>-0.86</v>
      </c>
      <c r="Z111" s="5">
        <v>-1.56</v>
      </c>
      <c r="AA111" s="5">
        <v>-10.08</v>
      </c>
      <c r="AB111" s="5">
        <v>15.89</v>
      </c>
      <c r="AC111" s="5">
        <v>0.6</v>
      </c>
      <c r="AD111" s="5">
        <v>-77.760000000000005</v>
      </c>
      <c r="AE111" s="5">
        <v>-0.39</v>
      </c>
      <c r="AF111" s="5">
        <v>-0.45</v>
      </c>
      <c r="AG111" s="5">
        <v>-0.1</v>
      </c>
      <c r="AH111" s="5">
        <v>-0.21</v>
      </c>
      <c r="AI111" s="5">
        <v>0.24</v>
      </c>
      <c r="AJ111" s="5">
        <v>0.23</v>
      </c>
      <c r="AK111" s="5">
        <v>0.08</v>
      </c>
      <c r="AL111" s="5">
        <v>0.02</v>
      </c>
      <c r="AM111" s="5">
        <v>0.11</v>
      </c>
      <c r="AN111" s="5">
        <v>0.05</v>
      </c>
      <c r="AO111" s="5">
        <v>-0.45</v>
      </c>
      <c r="AP111" s="5">
        <v>-0.3</v>
      </c>
      <c r="AQ111" s="5">
        <v>0.9</v>
      </c>
      <c r="AR111" s="5">
        <v>0</v>
      </c>
      <c r="AS111" s="5">
        <v>-0.52</v>
      </c>
      <c r="AT111" s="5">
        <v>-0.79</v>
      </c>
      <c r="AU111" s="5">
        <v>-0.23</v>
      </c>
      <c r="AV111" s="5">
        <v>0.48</v>
      </c>
      <c r="AW111" s="5">
        <v>150.52000000000001</v>
      </c>
      <c r="AX111" s="20">
        <v>232.46699999999899</v>
      </c>
      <c r="AY111" s="20">
        <v>218.8245</v>
      </c>
      <c r="AZ111" s="20">
        <v>224.0145</v>
      </c>
      <c r="BA111" s="21">
        <v>17.3</v>
      </c>
      <c r="BB111" s="21">
        <v>3.2</v>
      </c>
      <c r="BC111" s="21">
        <v>18.3</v>
      </c>
      <c r="BD111" s="21">
        <v>99.6</v>
      </c>
    </row>
    <row r="112" spans="2:56" x14ac:dyDescent="0.3">
      <c r="B112" s="3">
        <v>95</v>
      </c>
      <c r="C112" s="3" t="s">
        <v>336</v>
      </c>
      <c r="D112" s="3">
        <v>252512</v>
      </c>
      <c r="E112" s="3">
        <v>242555</v>
      </c>
      <c r="F112" s="5" t="s">
        <v>192</v>
      </c>
      <c r="G112" s="5">
        <v>232189</v>
      </c>
      <c r="H112" s="5">
        <v>240199</v>
      </c>
      <c r="I112" s="5" t="s">
        <v>337</v>
      </c>
      <c r="J112" s="5">
        <v>211938</v>
      </c>
      <c r="K112" s="5" t="s">
        <v>80</v>
      </c>
      <c r="L112" s="5" t="s">
        <v>80</v>
      </c>
      <c r="M112" s="5" t="s">
        <v>81</v>
      </c>
      <c r="N112" s="5">
        <v>5.57</v>
      </c>
      <c r="O112" s="5">
        <v>7.93</v>
      </c>
      <c r="P112" s="5">
        <v>11.65</v>
      </c>
      <c r="Q112" s="5">
        <v>7.29</v>
      </c>
      <c r="R112" s="5">
        <v>1.95</v>
      </c>
      <c r="S112" s="5">
        <v>1.22</v>
      </c>
      <c r="T112" s="5">
        <v>2.38</v>
      </c>
      <c r="U112" s="5">
        <v>2.64</v>
      </c>
      <c r="V112" s="5">
        <v>21.1</v>
      </c>
      <c r="W112" s="5">
        <v>19</v>
      </c>
      <c r="X112" s="5">
        <v>-0.2</v>
      </c>
      <c r="Y112" s="5">
        <v>-0.26</v>
      </c>
      <c r="Z112" s="5">
        <v>-1.41</v>
      </c>
      <c r="AA112" s="5">
        <v>-16.91</v>
      </c>
      <c r="AB112" s="5">
        <v>17.829999999999998</v>
      </c>
      <c r="AC112" s="5">
        <v>1.1399999999999999</v>
      </c>
      <c r="AD112" s="5">
        <v>-64.81</v>
      </c>
      <c r="AE112" s="5">
        <v>-1.22</v>
      </c>
      <c r="AF112" s="5">
        <v>-0.53</v>
      </c>
      <c r="AG112" s="5">
        <v>-0.45</v>
      </c>
      <c r="AH112" s="5">
        <v>-0.25</v>
      </c>
      <c r="AI112" s="5">
        <v>0.33</v>
      </c>
      <c r="AJ112" s="5">
        <v>0.16</v>
      </c>
      <c r="AK112" s="5">
        <v>7.0000000000000007E-2</v>
      </c>
      <c r="AL112" s="5">
        <v>0.05</v>
      </c>
      <c r="AM112" s="5">
        <v>0.21</v>
      </c>
      <c r="AN112" s="5">
        <v>7.0000000000000007E-2</v>
      </c>
      <c r="AO112" s="5">
        <v>-1.74</v>
      </c>
      <c r="AP112" s="5">
        <v>-0.41</v>
      </c>
      <c r="AQ112" s="5">
        <v>0.63</v>
      </c>
      <c r="AR112" s="5">
        <v>0</v>
      </c>
      <c r="AS112" s="5">
        <v>-0.22</v>
      </c>
      <c r="AT112" s="5">
        <v>0.24</v>
      </c>
      <c r="AU112" s="5">
        <v>-0.61</v>
      </c>
      <c r="AV112" s="5">
        <v>0.31</v>
      </c>
      <c r="AW112" s="5">
        <v>167.36</v>
      </c>
      <c r="AX112" s="20">
        <v>244.63149999999999</v>
      </c>
      <c r="AY112" s="20">
        <v>226.90949999999901</v>
      </c>
      <c r="AZ112" s="20">
        <v>233.61849999999899</v>
      </c>
      <c r="BA112" s="21">
        <v>18.2</v>
      </c>
      <c r="BB112" s="21">
        <v>2.7</v>
      </c>
      <c r="BC112" s="21">
        <v>14.8</v>
      </c>
      <c r="BD112" s="21">
        <v>99.6</v>
      </c>
    </row>
    <row r="113" spans="2:56" x14ac:dyDescent="0.3">
      <c r="B113" s="3">
        <v>96</v>
      </c>
      <c r="C113" s="3" t="s">
        <v>338</v>
      </c>
      <c r="D113" s="3">
        <v>252601</v>
      </c>
      <c r="E113" s="3">
        <v>232538</v>
      </c>
      <c r="F113" s="5" t="s">
        <v>94</v>
      </c>
      <c r="G113" s="5">
        <v>220451</v>
      </c>
      <c r="H113" s="5">
        <v>242856</v>
      </c>
      <c r="I113" s="5" t="s">
        <v>339</v>
      </c>
      <c r="J113" s="5">
        <v>220032</v>
      </c>
      <c r="K113" s="5" t="s">
        <v>80</v>
      </c>
      <c r="L113" s="5" t="s">
        <v>80</v>
      </c>
      <c r="M113" s="5" t="s">
        <v>81</v>
      </c>
      <c r="N113" s="5">
        <v>5.0599999999999996</v>
      </c>
      <c r="O113" s="5">
        <v>8.18</v>
      </c>
      <c r="P113" s="5">
        <v>10.1</v>
      </c>
      <c r="Q113" s="5">
        <v>7.52</v>
      </c>
      <c r="R113" s="5">
        <v>2.4700000000000002</v>
      </c>
      <c r="S113" s="5">
        <v>1.85</v>
      </c>
      <c r="T113" s="5">
        <v>2.93</v>
      </c>
      <c r="U113" s="5">
        <v>3.21</v>
      </c>
      <c r="V113" s="5">
        <v>19.61</v>
      </c>
      <c r="W113" s="5">
        <v>14.4</v>
      </c>
      <c r="X113" s="5">
        <v>-0.54</v>
      </c>
      <c r="Y113" s="5">
        <v>-0.97</v>
      </c>
      <c r="Z113" s="5">
        <v>-0.69</v>
      </c>
      <c r="AA113" s="5">
        <v>-15.68</v>
      </c>
      <c r="AB113" s="5">
        <v>18.690000000000001</v>
      </c>
      <c r="AC113" s="5">
        <v>-0.87</v>
      </c>
      <c r="AD113" s="5">
        <v>-15.66</v>
      </c>
      <c r="AE113" s="5">
        <v>-0.38</v>
      </c>
      <c r="AF113" s="5">
        <v>-0.18</v>
      </c>
      <c r="AG113" s="5">
        <v>-0.39</v>
      </c>
      <c r="AH113" s="5">
        <v>-0.23</v>
      </c>
      <c r="AI113" s="5">
        <v>0.32</v>
      </c>
      <c r="AJ113" s="5">
        <v>0.27</v>
      </c>
      <c r="AK113" s="5">
        <v>0.11</v>
      </c>
      <c r="AL113" s="5">
        <v>0.06</v>
      </c>
      <c r="AM113" s="5">
        <v>0.15</v>
      </c>
      <c r="AN113" s="5">
        <v>0.06</v>
      </c>
      <c r="AO113" s="5">
        <v>1.03</v>
      </c>
      <c r="AP113" s="5">
        <v>0.28999999999999998</v>
      </c>
      <c r="AQ113" s="5">
        <v>-0.96</v>
      </c>
      <c r="AR113" s="5">
        <v>0</v>
      </c>
      <c r="AS113" s="5">
        <v>0.08</v>
      </c>
      <c r="AT113" s="5">
        <v>0.16</v>
      </c>
      <c r="AU113" s="5">
        <v>-0.23</v>
      </c>
      <c r="AV113" s="5">
        <v>0.42</v>
      </c>
      <c r="AW113" s="5">
        <v>154.29</v>
      </c>
      <c r="AX113" s="20">
        <v>233.41800000000001</v>
      </c>
      <c r="AY113" s="20">
        <v>214.75800000000001</v>
      </c>
      <c r="AZ113" s="20">
        <v>224.14049999999901</v>
      </c>
      <c r="BA113" s="21">
        <v>18.899999999999999</v>
      </c>
      <c r="BB113" s="21">
        <v>2.5</v>
      </c>
      <c r="BC113" s="21">
        <v>13.5</v>
      </c>
      <c r="BD113" s="21">
        <v>99.9</v>
      </c>
    </row>
    <row r="114" spans="2:56" x14ac:dyDescent="0.3">
      <c r="B114" s="3">
        <v>97</v>
      </c>
      <c r="C114" s="3" t="s">
        <v>340</v>
      </c>
      <c r="D114" s="3">
        <v>252354</v>
      </c>
      <c r="E114" s="3">
        <v>231989</v>
      </c>
      <c r="F114" s="5" t="s">
        <v>260</v>
      </c>
      <c r="G114" s="5">
        <v>221401</v>
      </c>
      <c r="H114" s="5">
        <v>241568</v>
      </c>
      <c r="I114" s="5" t="s">
        <v>341</v>
      </c>
      <c r="J114" s="5">
        <v>220032</v>
      </c>
      <c r="K114" s="5" t="s">
        <v>67</v>
      </c>
      <c r="L114" s="5" t="s">
        <v>67</v>
      </c>
      <c r="M114" s="5" t="s">
        <v>153</v>
      </c>
      <c r="N114" s="5">
        <v>7.97</v>
      </c>
      <c r="O114" s="5">
        <v>11.4</v>
      </c>
      <c r="P114" s="5">
        <v>13.61</v>
      </c>
      <c r="Q114" s="5">
        <v>9.0399999999999991</v>
      </c>
      <c r="R114" s="5">
        <v>1.49</v>
      </c>
      <c r="S114" s="5">
        <v>0.91</v>
      </c>
      <c r="T114" s="5">
        <v>2.62</v>
      </c>
      <c r="U114" s="5">
        <v>3.08</v>
      </c>
      <c r="V114" s="5">
        <v>13.55</v>
      </c>
      <c r="W114" s="5">
        <v>7.81</v>
      </c>
      <c r="X114" s="5">
        <v>-0.1</v>
      </c>
      <c r="Y114" s="5">
        <v>-0.39</v>
      </c>
      <c r="Z114" s="5">
        <v>-1.81</v>
      </c>
      <c r="AA114" s="5">
        <v>-12.28</v>
      </c>
      <c r="AB114" s="5">
        <v>16</v>
      </c>
      <c r="AC114" s="5">
        <v>0.36</v>
      </c>
      <c r="AD114" s="5">
        <v>-53.96</v>
      </c>
      <c r="AE114" s="5">
        <v>-1.24</v>
      </c>
      <c r="AF114" s="5">
        <v>-0.69</v>
      </c>
      <c r="AG114" s="5">
        <v>-0.44</v>
      </c>
      <c r="AH114" s="5">
        <v>-0.1</v>
      </c>
      <c r="AI114" s="5">
        <v>0.3</v>
      </c>
      <c r="AJ114" s="5">
        <v>0.11</v>
      </c>
      <c r="AK114" s="5">
        <v>7.0000000000000007E-2</v>
      </c>
      <c r="AL114" s="5">
        <v>0.04</v>
      </c>
      <c r="AM114" s="5">
        <v>0.2</v>
      </c>
      <c r="AN114" s="5">
        <v>0.05</v>
      </c>
      <c r="AO114" s="5">
        <v>0.63</v>
      </c>
      <c r="AP114" s="5">
        <v>-0.61</v>
      </c>
      <c r="AQ114" s="5">
        <v>4.3099999999999996</v>
      </c>
      <c r="AR114" s="5">
        <v>0</v>
      </c>
      <c r="AS114" s="5">
        <v>-0.21</v>
      </c>
      <c r="AT114" s="5">
        <v>-0.57999999999999996</v>
      </c>
      <c r="AU114" s="5">
        <v>-0.36</v>
      </c>
      <c r="AV114" s="5">
        <v>0.36</v>
      </c>
      <c r="AW114" s="5">
        <v>157.22</v>
      </c>
      <c r="AX114" s="20">
        <v>234.33199999999999</v>
      </c>
      <c r="AY114" s="20">
        <v>225.59800000000001</v>
      </c>
      <c r="AZ114" s="20">
        <v>218.91399999999999</v>
      </c>
      <c r="BA114" s="21">
        <v>17.899999999999999</v>
      </c>
      <c r="BB114" s="21">
        <v>3</v>
      </c>
      <c r="BC114" s="21">
        <v>17</v>
      </c>
      <c r="BD114" s="21">
        <v>99.3</v>
      </c>
    </row>
    <row r="115" spans="2:56" x14ac:dyDescent="0.3">
      <c r="B115" s="3">
        <v>98</v>
      </c>
      <c r="C115" s="3" t="s">
        <v>342</v>
      </c>
      <c r="D115" s="3">
        <v>252427</v>
      </c>
      <c r="E115" s="3">
        <v>231417</v>
      </c>
      <c r="F115" s="5" t="s">
        <v>125</v>
      </c>
      <c r="G115" s="5">
        <v>221267</v>
      </c>
      <c r="H115" s="5">
        <v>242711</v>
      </c>
      <c r="I115" s="5" t="s">
        <v>343</v>
      </c>
      <c r="J115" s="5">
        <v>230241</v>
      </c>
      <c r="K115" s="5" t="s">
        <v>67</v>
      </c>
      <c r="L115" s="5" t="s">
        <v>67</v>
      </c>
      <c r="M115" s="5" t="s">
        <v>81</v>
      </c>
      <c r="N115" s="5">
        <v>6.25</v>
      </c>
      <c r="O115" s="5">
        <v>8.85</v>
      </c>
      <c r="P115" s="5">
        <v>11.16</v>
      </c>
      <c r="Q115" s="5">
        <v>9.14</v>
      </c>
      <c r="R115" s="5">
        <v>2.63</v>
      </c>
      <c r="S115" s="5">
        <v>2.21</v>
      </c>
      <c r="T115" s="5">
        <v>3.15</v>
      </c>
      <c r="U115" s="5">
        <v>3.61</v>
      </c>
      <c r="V115" s="5">
        <v>15.21</v>
      </c>
      <c r="W115" s="5">
        <v>6.81</v>
      </c>
      <c r="X115" s="5">
        <v>-0.71</v>
      </c>
      <c r="Y115" s="5">
        <v>-1.41</v>
      </c>
      <c r="Z115" s="5">
        <v>-2.61</v>
      </c>
      <c r="AA115" s="5">
        <v>-13.84</v>
      </c>
      <c r="AB115" s="5">
        <v>21.6</v>
      </c>
      <c r="AC115" s="5">
        <v>4.25</v>
      </c>
      <c r="AD115" s="5">
        <v>-35.76</v>
      </c>
      <c r="AE115" s="5">
        <v>-1.33</v>
      </c>
      <c r="AF115" s="5">
        <v>-0.54</v>
      </c>
      <c r="AG115" s="5">
        <v>-0.23</v>
      </c>
      <c r="AH115" s="5">
        <v>-0.15</v>
      </c>
      <c r="AI115" s="5">
        <v>0.33</v>
      </c>
      <c r="AJ115" s="5">
        <v>0.19</v>
      </c>
      <c r="AK115" s="5">
        <v>7.0000000000000007E-2</v>
      </c>
      <c r="AL115" s="5">
        <v>0.03</v>
      </c>
      <c r="AM115" s="5">
        <v>0.18</v>
      </c>
      <c r="AN115" s="5">
        <v>0.08</v>
      </c>
      <c r="AO115" s="5">
        <v>1.31</v>
      </c>
      <c r="AP115" s="5">
        <v>-0.41</v>
      </c>
      <c r="AQ115" s="5">
        <v>2.23</v>
      </c>
      <c r="AR115" s="5">
        <v>0</v>
      </c>
      <c r="AS115" s="5">
        <v>-0.82</v>
      </c>
      <c r="AT115" s="5">
        <v>-0.76</v>
      </c>
      <c r="AU115" s="5">
        <v>-0.34</v>
      </c>
      <c r="AV115" s="5">
        <v>0.47</v>
      </c>
      <c r="AW115" s="5">
        <v>161.52000000000001</v>
      </c>
      <c r="AX115" s="20">
        <v>251.77950000000001</v>
      </c>
      <c r="AY115" s="20">
        <v>233.20400000000001</v>
      </c>
      <c r="AZ115" s="20">
        <v>235.263499999999</v>
      </c>
      <c r="BA115" s="21">
        <v>17.7</v>
      </c>
      <c r="BB115" s="21">
        <v>2.9</v>
      </c>
      <c r="BC115" s="21">
        <v>16.399999999999999</v>
      </c>
      <c r="BD115" s="21">
        <v>99.4</v>
      </c>
    </row>
    <row r="116" spans="2:56" x14ac:dyDescent="0.3">
      <c r="B116" s="3">
        <v>99</v>
      </c>
      <c r="C116" s="3" t="s">
        <v>344</v>
      </c>
      <c r="D116" s="3">
        <v>252472</v>
      </c>
      <c r="E116" s="3">
        <v>242014</v>
      </c>
      <c r="F116" s="5" t="s">
        <v>231</v>
      </c>
      <c r="G116" s="5" t="s">
        <v>823</v>
      </c>
      <c r="H116" s="5">
        <v>240643</v>
      </c>
      <c r="I116" s="5" t="s">
        <v>345</v>
      </c>
      <c r="J116" s="5" t="s">
        <v>825</v>
      </c>
      <c r="K116" s="5" t="s">
        <v>67</v>
      </c>
      <c r="L116" s="5" t="s">
        <v>67</v>
      </c>
      <c r="M116" s="5" t="s">
        <v>81</v>
      </c>
      <c r="N116" s="5">
        <v>7</v>
      </c>
      <c r="O116" s="5">
        <v>9.5500000000000007</v>
      </c>
      <c r="P116" s="5">
        <v>12.18</v>
      </c>
      <c r="Q116" s="5">
        <v>8.7799999999999994</v>
      </c>
      <c r="R116" s="5">
        <v>0.72</v>
      </c>
      <c r="S116" s="5">
        <v>0.72</v>
      </c>
      <c r="T116" s="5">
        <v>1.76</v>
      </c>
      <c r="U116" s="5">
        <v>2.2599999999999998</v>
      </c>
      <c r="V116" s="5">
        <v>18.93</v>
      </c>
      <c r="W116" s="5">
        <v>13.4</v>
      </c>
      <c r="X116" s="5">
        <v>-0.42</v>
      </c>
      <c r="Y116" s="5">
        <v>-0.4</v>
      </c>
      <c r="Z116" s="5">
        <v>-1.55</v>
      </c>
      <c r="AA116" s="5">
        <v>-11.49</v>
      </c>
      <c r="AB116" s="5">
        <v>17.53</v>
      </c>
      <c r="AC116" s="5">
        <v>2.84</v>
      </c>
      <c r="AD116" s="5">
        <v>-36.76</v>
      </c>
      <c r="AE116" s="5">
        <v>-0.95</v>
      </c>
      <c r="AF116" s="5">
        <v>-0.32</v>
      </c>
      <c r="AG116" s="5">
        <v>-0.44</v>
      </c>
      <c r="AH116" s="5">
        <v>-0.16</v>
      </c>
      <c r="AI116" s="5">
        <v>0.24</v>
      </c>
      <c r="AJ116" s="5">
        <v>0.24</v>
      </c>
      <c r="AK116" s="5">
        <v>7.0000000000000007E-2</v>
      </c>
      <c r="AL116" s="5">
        <v>0.03</v>
      </c>
      <c r="AM116" s="5">
        <v>0.16</v>
      </c>
      <c r="AN116" s="5">
        <v>0.03</v>
      </c>
      <c r="AO116" s="5">
        <v>0.72</v>
      </c>
      <c r="AP116" s="5">
        <v>-0.11</v>
      </c>
      <c r="AQ116" s="5">
        <v>2.66</v>
      </c>
      <c r="AR116" s="5">
        <v>0</v>
      </c>
      <c r="AS116" s="5">
        <v>-0.59</v>
      </c>
      <c r="AT116" s="5">
        <v>-1.52</v>
      </c>
      <c r="AU116" s="5">
        <v>-0.55000000000000004</v>
      </c>
      <c r="AV116" s="5">
        <v>0.33</v>
      </c>
      <c r="AW116" s="5">
        <v>158.72</v>
      </c>
      <c r="AX116" s="20">
        <v>240.57900000000001</v>
      </c>
      <c r="AY116" s="20">
        <v>226.02</v>
      </c>
      <c r="AZ116" s="20">
        <v>228.98049999999901</v>
      </c>
      <c r="BA116" s="21">
        <v>18.399999999999999</v>
      </c>
      <c r="BB116" s="21">
        <v>2.6</v>
      </c>
      <c r="BC116" s="21">
        <v>13.9</v>
      </c>
      <c r="BD116" s="21">
        <v>100</v>
      </c>
    </row>
    <row r="117" spans="2:56" hidden="1" x14ac:dyDescent="0.3">
      <c r="B117" s="3">
        <v>100</v>
      </c>
      <c r="C117" s="3" t="s">
        <v>346</v>
      </c>
      <c r="D117" s="3">
        <v>252468</v>
      </c>
      <c r="E117" s="3">
        <v>211938</v>
      </c>
      <c r="F117" s="5" t="s">
        <v>104</v>
      </c>
      <c r="G117" s="5" t="s">
        <v>822</v>
      </c>
      <c r="H117" s="5">
        <v>242116</v>
      </c>
      <c r="I117" s="5" t="s">
        <v>347</v>
      </c>
      <c r="J117" s="5">
        <v>200160</v>
      </c>
      <c r="K117" s="5" t="s">
        <v>67</v>
      </c>
      <c r="L117" s="5" t="s">
        <v>67</v>
      </c>
      <c r="M117" s="5" t="s">
        <v>153</v>
      </c>
      <c r="N117" s="5">
        <v>7.68</v>
      </c>
      <c r="O117" s="5">
        <v>11.85</v>
      </c>
      <c r="P117" s="5">
        <v>14.77</v>
      </c>
      <c r="Q117" s="5">
        <v>10.41</v>
      </c>
      <c r="R117" s="5">
        <v>0.62</v>
      </c>
      <c r="S117" s="5">
        <v>0.7</v>
      </c>
      <c r="T117" s="5">
        <v>0.18</v>
      </c>
      <c r="U117" s="5">
        <v>0.73</v>
      </c>
      <c r="V117" s="5">
        <v>23.55</v>
      </c>
      <c r="W117" s="5">
        <v>21.31</v>
      </c>
      <c r="X117" s="5">
        <v>0.03</v>
      </c>
      <c r="Y117" s="5">
        <v>-0.16</v>
      </c>
      <c r="Z117" s="5">
        <v>-1.73</v>
      </c>
      <c r="AA117" s="5">
        <v>-9.9700000000000006</v>
      </c>
      <c r="AB117" s="5">
        <v>17.239999999999998</v>
      </c>
      <c r="AC117" s="5">
        <v>5.17</v>
      </c>
      <c r="AD117" s="5">
        <v>-40.409999999999997</v>
      </c>
      <c r="AE117" s="5">
        <v>-0.69</v>
      </c>
      <c r="AF117" s="5">
        <v>0.26</v>
      </c>
      <c r="AG117" s="5">
        <v>0.06</v>
      </c>
      <c r="AH117" s="5">
        <v>-0.25</v>
      </c>
      <c r="AI117" s="5">
        <v>0.18</v>
      </c>
      <c r="AJ117" s="5">
        <v>0.21</v>
      </c>
      <c r="AK117" s="5">
        <v>0.06</v>
      </c>
      <c r="AL117" s="5">
        <v>0.01</v>
      </c>
      <c r="AM117" s="5">
        <v>0.06</v>
      </c>
      <c r="AN117" s="5">
        <v>0.04</v>
      </c>
      <c r="AO117" s="5">
        <v>-0.9</v>
      </c>
      <c r="AP117" s="5">
        <v>-0.13</v>
      </c>
      <c r="AQ117" s="5">
        <v>3.05</v>
      </c>
      <c r="AR117" s="5">
        <v>0</v>
      </c>
      <c r="AS117" s="5">
        <v>-0.38</v>
      </c>
      <c r="AT117" s="5">
        <v>-0.17</v>
      </c>
      <c r="AU117" s="5">
        <v>-0.79</v>
      </c>
      <c r="AV117" s="5">
        <v>0.32</v>
      </c>
      <c r="AW117" s="5">
        <v>155.37</v>
      </c>
      <c r="AX117" s="20">
        <v>221.48500000000001</v>
      </c>
      <c r="AY117" s="20">
        <v>209.270499999999</v>
      </c>
      <c r="AZ117" s="20">
        <v>215.529</v>
      </c>
      <c r="BA117" s="21">
        <v>19.100000000000001</v>
      </c>
      <c r="BB117" s="21">
        <v>3</v>
      </c>
      <c r="BC117" s="21">
        <v>15.9</v>
      </c>
      <c r="BD117" s="21">
        <v>99.3</v>
      </c>
    </row>
    <row r="118" spans="2:56" x14ac:dyDescent="0.3">
      <c r="B118" s="3">
        <v>101</v>
      </c>
      <c r="C118" s="3" t="s">
        <v>348</v>
      </c>
      <c r="D118" s="3">
        <v>252016</v>
      </c>
      <c r="E118" s="3">
        <v>231892</v>
      </c>
      <c r="F118" s="5" t="s">
        <v>199</v>
      </c>
      <c r="G118" s="5">
        <v>220638</v>
      </c>
      <c r="H118" s="5">
        <v>232605</v>
      </c>
      <c r="I118" s="5" t="s">
        <v>349</v>
      </c>
      <c r="J118" s="5">
        <v>201212</v>
      </c>
      <c r="K118" s="5" t="s">
        <v>80</v>
      </c>
      <c r="L118" s="5" t="s">
        <v>80</v>
      </c>
      <c r="M118" s="5" t="s">
        <v>81</v>
      </c>
      <c r="N118" s="5">
        <v>5.72</v>
      </c>
      <c r="O118" s="5">
        <v>8.39</v>
      </c>
      <c r="P118" s="5">
        <v>11.25</v>
      </c>
      <c r="Q118" s="5">
        <v>9.23</v>
      </c>
      <c r="R118" s="5">
        <v>0.56000000000000005</v>
      </c>
      <c r="S118" s="5">
        <v>0.42</v>
      </c>
      <c r="T118" s="5">
        <v>1.67</v>
      </c>
      <c r="U118" s="5">
        <v>2.0099999999999998</v>
      </c>
      <c r="V118" s="5">
        <v>25.55</v>
      </c>
      <c r="W118" s="5">
        <v>23.31</v>
      </c>
      <c r="X118" s="5">
        <v>-0.26</v>
      </c>
      <c r="Y118" s="5">
        <v>-0.62</v>
      </c>
      <c r="Z118" s="5">
        <v>-0.72</v>
      </c>
      <c r="AA118" s="5">
        <v>-20.62</v>
      </c>
      <c r="AB118" s="5">
        <v>18.170000000000002</v>
      </c>
      <c r="AC118" s="5">
        <v>-1.1100000000000001</v>
      </c>
      <c r="AD118" s="5">
        <v>-39.75</v>
      </c>
      <c r="AE118" s="5">
        <v>-1.29</v>
      </c>
      <c r="AF118" s="5">
        <v>-0.19</v>
      </c>
      <c r="AG118" s="5">
        <v>-0.19</v>
      </c>
      <c r="AH118" s="5">
        <v>-0.21</v>
      </c>
      <c r="AI118" s="5">
        <v>0.24</v>
      </c>
      <c r="AJ118" s="5">
        <v>0.3</v>
      </c>
      <c r="AK118" s="5">
        <v>0.1</v>
      </c>
      <c r="AL118" s="5">
        <v>0.02</v>
      </c>
      <c r="AM118" s="5">
        <v>0.06</v>
      </c>
      <c r="AN118" s="5">
        <v>0.06</v>
      </c>
      <c r="AO118" s="5">
        <v>0.87</v>
      </c>
      <c r="AP118" s="5">
        <v>-0.86</v>
      </c>
      <c r="AQ118" s="5">
        <v>3.76</v>
      </c>
      <c r="AR118" s="5">
        <v>0</v>
      </c>
      <c r="AS118" s="5">
        <v>-0.35</v>
      </c>
      <c r="AT118" s="5">
        <v>-0.03</v>
      </c>
      <c r="AU118" s="5">
        <v>-0.16</v>
      </c>
      <c r="AV118" s="5">
        <v>0.25</v>
      </c>
      <c r="AW118" s="5">
        <v>167.46</v>
      </c>
      <c r="AX118" s="20">
        <v>230.51499999999999</v>
      </c>
      <c r="AY118" s="20">
        <v>209.46350000000001</v>
      </c>
      <c r="AZ118" s="20">
        <v>224.50899999999999</v>
      </c>
      <c r="BA118" s="21">
        <v>17.5</v>
      </c>
      <c r="BB118" s="21">
        <v>3.3</v>
      </c>
      <c r="BC118" s="21">
        <v>19</v>
      </c>
      <c r="BD118" s="21">
        <v>99.5</v>
      </c>
    </row>
    <row r="119" spans="2:56" x14ac:dyDescent="0.3">
      <c r="B119" s="3">
        <v>102</v>
      </c>
      <c r="C119" s="3" t="s">
        <v>350</v>
      </c>
      <c r="D119" s="3">
        <v>251774</v>
      </c>
      <c r="E119" s="3">
        <v>231417</v>
      </c>
      <c r="F119" s="5" t="s">
        <v>125</v>
      </c>
      <c r="G119" s="5">
        <v>221267</v>
      </c>
      <c r="H119" s="5">
        <v>231315</v>
      </c>
      <c r="I119" s="5" t="s">
        <v>351</v>
      </c>
      <c r="J119" s="5">
        <v>210412</v>
      </c>
      <c r="K119" s="5" t="s">
        <v>80</v>
      </c>
      <c r="L119" s="5" t="s">
        <v>80</v>
      </c>
      <c r="M119" s="5" t="s">
        <v>81</v>
      </c>
      <c r="N119" s="5">
        <v>7.53</v>
      </c>
      <c r="O119" s="5">
        <v>9.84</v>
      </c>
      <c r="P119" s="5">
        <v>12.26</v>
      </c>
      <c r="Q119" s="5">
        <v>9.2200000000000006</v>
      </c>
      <c r="R119" s="5">
        <v>2.12</v>
      </c>
      <c r="S119" s="5">
        <v>1.46</v>
      </c>
      <c r="T119" s="5">
        <v>2.15</v>
      </c>
      <c r="U119" s="5">
        <v>2.5099999999999998</v>
      </c>
      <c r="V119" s="5">
        <v>22.34</v>
      </c>
      <c r="W119" s="5">
        <v>17.920000000000002</v>
      </c>
      <c r="X119" s="5">
        <v>-0.12</v>
      </c>
      <c r="Y119" s="5">
        <v>-0.54</v>
      </c>
      <c r="Z119" s="5">
        <v>-2.42</v>
      </c>
      <c r="AA119" s="5">
        <v>-15.91</v>
      </c>
      <c r="AB119" s="5">
        <v>18.739999999999998</v>
      </c>
      <c r="AC119" s="5">
        <v>4.0999999999999996</v>
      </c>
      <c r="AD119" s="5">
        <v>-3.36</v>
      </c>
      <c r="AE119" s="5">
        <v>-1.36</v>
      </c>
      <c r="AF119" s="5">
        <v>-0.45</v>
      </c>
      <c r="AG119" s="5">
        <v>0.09</v>
      </c>
      <c r="AH119" s="5">
        <v>0.02</v>
      </c>
      <c r="AI119" s="5">
        <v>0.37</v>
      </c>
      <c r="AJ119" s="5">
        <v>0.22</v>
      </c>
      <c r="AK119" s="5">
        <v>0.09</v>
      </c>
      <c r="AL119" s="5">
        <v>0.06</v>
      </c>
      <c r="AM119" s="5">
        <v>0.19</v>
      </c>
      <c r="AN119" s="5">
        <v>0.08</v>
      </c>
      <c r="AO119" s="5">
        <v>0.44</v>
      </c>
      <c r="AP119" s="5">
        <v>-0.25</v>
      </c>
      <c r="AQ119" s="5">
        <v>2.31</v>
      </c>
      <c r="AR119" s="5">
        <v>0</v>
      </c>
      <c r="AS119" s="5">
        <v>-0.47</v>
      </c>
      <c r="AT119" s="5">
        <v>-0.51</v>
      </c>
      <c r="AU119" s="5">
        <v>-0.71</v>
      </c>
      <c r="AV119" s="5">
        <v>0.28000000000000003</v>
      </c>
      <c r="AW119" s="5">
        <v>163.15</v>
      </c>
      <c r="AX119" s="20">
        <v>240.7835</v>
      </c>
      <c r="AY119" s="20">
        <v>226.54799999999901</v>
      </c>
      <c r="AZ119" s="20">
        <v>231.2535</v>
      </c>
      <c r="BA119" s="21">
        <v>18.7</v>
      </c>
      <c r="BB119" s="21">
        <v>3.1</v>
      </c>
      <c r="BC119" s="21">
        <v>16.7</v>
      </c>
      <c r="BD119" s="21">
        <v>99.2</v>
      </c>
    </row>
    <row r="120" spans="2:56" x14ac:dyDescent="0.3">
      <c r="B120" s="3">
        <v>103</v>
      </c>
      <c r="C120" s="3" t="s">
        <v>352</v>
      </c>
      <c r="D120" s="3">
        <v>250079</v>
      </c>
      <c r="E120" s="3">
        <v>241615</v>
      </c>
      <c r="F120" s="5" t="s">
        <v>300</v>
      </c>
      <c r="G120" s="5">
        <v>220648</v>
      </c>
      <c r="H120" s="5">
        <v>223187</v>
      </c>
      <c r="I120" s="5" t="s">
        <v>353</v>
      </c>
      <c r="J120" s="5">
        <v>210393</v>
      </c>
      <c r="K120" s="5" t="s">
        <v>67</v>
      </c>
      <c r="L120" s="5" t="s">
        <v>67</v>
      </c>
      <c r="M120" s="5" t="s">
        <v>81</v>
      </c>
      <c r="N120" s="5">
        <v>4.71</v>
      </c>
      <c r="O120" s="5">
        <v>7.94</v>
      </c>
      <c r="P120" s="5">
        <v>10.83</v>
      </c>
      <c r="Q120" s="5">
        <v>10.57</v>
      </c>
      <c r="R120" s="5">
        <v>1.35</v>
      </c>
      <c r="S120" s="5">
        <v>0.64</v>
      </c>
      <c r="T120" s="5">
        <v>0.44</v>
      </c>
      <c r="U120" s="5">
        <v>0.33</v>
      </c>
      <c r="V120" s="5">
        <v>17.079999999999998</v>
      </c>
      <c r="W120" s="5">
        <v>11.98</v>
      </c>
      <c r="X120" s="5">
        <v>-0.4</v>
      </c>
      <c r="Y120" s="5">
        <v>-0.7</v>
      </c>
      <c r="Z120" s="5">
        <v>-0.81</v>
      </c>
      <c r="AA120" s="5">
        <v>-17.2</v>
      </c>
      <c r="AB120" s="5">
        <v>21.63</v>
      </c>
      <c r="AC120" s="5">
        <v>-1.37</v>
      </c>
      <c r="AD120" s="5">
        <v>-2.78</v>
      </c>
      <c r="AE120" s="5">
        <v>-0.82</v>
      </c>
      <c r="AF120" s="5">
        <v>-0.44</v>
      </c>
      <c r="AG120" s="5">
        <v>-0.24</v>
      </c>
      <c r="AH120" s="5">
        <v>-0.3</v>
      </c>
      <c r="AI120" s="5">
        <v>0.25</v>
      </c>
      <c r="AJ120" s="5">
        <v>0.2</v>
      </c>
      <c r="AK120" s="5">
        <v>7.0000000000000007E-2</v>
      </c>
      <c r="AL120" s="5">
        <v>7.0000000000000007E-2</v>
      </c>
      <c r="AM120" s="5">
        <v>0.14000000000000001</v>
      </c>
      <c r="AN120" s="5">
        <v>0.05</v>
      </c>
      <c r="AO120" s="5">
        <v>0.4</v>
      </c>
      <c r="AP120" s="5">
        <v>0.03</v>
      </c>
      <c r="AQ120" s="5">
        <v>2.44</v>
      </c>
      <c r="AR120" s="5">
        <v>0</v>
      </c>
      <c r="AS120" s="5">
        <v>-0.39</v>
      </c>
      <c r="AT120" s="5">
        <v>-0.56999999999999995</v>
      </c>
      <c r="AU120" s="5">
        <v>-0.46</v>
      </c>
      <c r="AV120" s="5">
        <v>0.25</v>
      </c>
      <c r="AW120" s="5">
        <v>145.6</v>
      </c>
      <c r="AX120" s="20">
        <v>203.97900000000001</v>
      </c>
      <c r="AY120" s="20">
        <v>184.68950000000001</v>
      </c>
      <c r="AZ120" s="20">
        <v>188.79499999999999</v>
      </c>
      <c r="BA120" s="21">
        <v>17.7</v>
      </c>
      <c r="BB120" s="21">
        <v>2.9</v>
      </c>
      <c r="BC120" s="21">
        <v>16.5</v>
      </c>
      <c r="BD120" s="21">
        <v>99.8</v>
      </c>
    </row>
    <row r="121" spans="2:56" x14ac:dyDescent="0.3">
      <c r="B121" s="3">
        <v>104</v>
      </c>
      <c r="C121" s="3" t="s">
        <v>354</v>
      </c>
      <c r="D121" s="3">
        <v>252015</v>
      </c>
      <c r="E121" s="3">
        <v>231892</v>
      </c>
      <c r="F121" s="5" t="s">
        <v>199</v>
      </c>
      <c r="G121" s="5">
        <v>220638</v>
      </c>
      <c r="H121" s="5">
        <v>231968</v>
      </c>
      <c r="I121" s="5" t="s">
        <v>355</v>
      </c>
      <c r="J121" s="5">
        <v>211503</v>
      </c>
      <c r="K121" s="5" t="s">
        <v>80</v>
      </c>
      <c r="L121" s="5" t="s">
        <v>80</v>
      </c>
      <c r="M121" s="5" t="s">
        <v>153</v>
      </c>
      <c r="N121" s="5">
        <v>4.3600000000000003</v>
      </c>
      <c r="O121" s="5">
        <v>8.07</v>
      </c>
      <c r="P121" s="5">
        <v>11.34</v>
      </c>
      <c r="Q121" s="5">
        <v>8.66</v>
      </c>
      <c r="R121" s="5">
        <v>1.56</v>
      </c>
      <c r="S121" s="5">
        <v>1.21</v>
      </c>
      <c r="T121" s="5">
        <v>1.57</v>
      </c>
      <c r="U121" s="5">
        <v>1.85</v>
      </c>
      <c r="V121" s="5">
        <v>19.05</v>
      </c>
      <c r="W121" s="5">
        <v>16.670000000000002</v>
      </c>
      <c r="X121" s="5">
        <v>0.22</v>
      </c>
      <c r="Y121" s="5">
        <v>0.23</v>
      </c>
      <c r="Z121" s="5">
        <v>-2.27</v>
      </c>
      <c r="AA121" s="5">
        <v>-20.14</v>
      </c>
      <c r="AB121" s="5">
        <v>22.68</v>
      </c>
      <c r="AC121" s="5">
        <v>5.39</v>
      </c>
      <c r="AD121" s="5">
        <v>-54.32</v>
      </c>
      <c r="AE121" s="5">
        <v>-0.99</v>
      </c>
      <c r="AF121" s="5">
        <v>-0.41</v>
      </c>
      <c r="AG121" s="5">
        <v>0.05</v>
      </c>
      <c r="AH121" s="5">
        <v>-0.45</v>
      </c>
      <c r="AI121" s="5">
        <v>0.41</v>
      </c>
      <c r="AJ121" s="5">
        <v>0.42</v>
      </c>
      <c r="AK121" s="5">
        <v>0.13</v>
      </c>
      <c r="AL121" s="5">
        <v>0.08</v>
      </c>
      <c r="AM121" s="5">
        <v>0.23</v>
      </c>
      <c r="AN121" s="5">
        <v>0.06</v>
      </c>
      <c r="AO121" s="5">
        <v>1.29</v>
      </c>
      <c r="AP121" s="5">
        <v>-0.19</v>
      </c>
      <c r="AQ121" s="5">
        <v>1.18</v>
      </c>
      <c r="AR121" s="5">
        <v>0</v>
      </c>
      <c r="AS121" s="5">
        <v>-0.26</v>
      </c>
      <c r="AT121" s="5">
        <v>-0.18</v>
      </c>
      <c r="AU121" s="5">
        <v>-0.5</v>
      </c>
      <c r="AV121" s="5">
        <v>0.3</v>
      </c>
      <c r="AW121" s="5">
        <v>162.66999999999999</v>
      </c>
      <c r="AX121" s="20">
        <v>234.63800000000001</v>
      </c>
      <c r="AY121" s="20">
        <v>218.67099999999999</v>
      </c>
      <c r="AZ121" s="20">
        <v>216.23899999999901</v>
      </c>
      <c r="BA121" s="21">
        <v>20.399999999999999</v>
      </c>
      <c r="BB121" s="21">
        <v>2.9</v>
      </c>
      <c r="BC121" s="21">
        <v>14.2</v>
      </c>
      <c r="BD121" s="21">
        <v>99.8</v>
      </c>
    </row>
    <row r="122" spans="2:56" hidden="1" x14ac:dyDescent="0.3">
      <c r="B122" s="3">
        <v>105</v>
      </c>
      <c r="C122" s="3" t="s">
        <v>356</v>
      </c>
      <c r="D122" s="3">
        <v>250382</v>
      </c>
      <c r="E122" s="3">
        <v>241654</v>
      </c>
      <c r="F122" s="5" t="s">
        <v>240</v>
      </c>
      <c r="G122" s="5">
        <v>222364</v>
      </c>
      <c r="H122" s="5">
        <v>212100</v>
      </c>
      <c r="I122" s="5" t="s">
        <v>357</v>
      </c>
      <c r="J122" s="5" t="s">
        <v>822</v>
      </c>
      <c r="K122" s="5" t="s">
        <v>80</v>
      </c>
      <c r="L122" s="5" t="s">
        <v>80</v>
      </c>
      <c r="M122" s="5" t="s">
        <v>153</v>
      </c>
      <c r="N122" s="5">
        <v>4.7300000000000004</v>
      </c>
      <c r="O122" s="5">
        <v>7.78</v>
      </c>
      <c r="P122" s="5">
        <v>9.1199999999999992</v>
      </c>
      <c r="Q122" s="5">
        <v>3.93</v>
      </c>
      <c r="R122" s="5">
        <v>1.46</v>
      </c>
      <c r="S122" s="5">
        <v>1.43</v>
      </c>
      <c r="T122" s="5">
        <v>1.35</v>
      </c>
      <c r="U122" s="5">
        <v>1.9</v>
      </c>
      <c r="V122" s="5">
        <v>16.75</v>
      </c>
      <c r="W122" s="5">
        <v>11.63</v>
      </c>
      <c r="X122" s="5">
        <v>0.11</v>
      </c>
      <c r="Y122" s="5">
        <v>-0.36</v>
      </c>
      <c r="Z122" s="5">
        <v>-2.66</v>
      </c>
      <c r="AA122" s="5">
        <v>-10.47</v>
      </c>
      <c r="AB122" s="5">
        <v>16.82</v>
      </c>
      <c r="AC122" s="5">
        <v>2.93</v>
      </c>
      <c r="AD122" s="5">
        <v>-34.090000000000003</v>
      </c>
      <c r="AE122" s="5">
        <v>-0.9</v>
      </c>
      <c r="AF122" s="5">
        <v>-0.53</v>
      </c>
      <c r="AG122" s="5">
        <v>0.11</v>
      </c>
      <c r="AH122" s="5">
        <v>-0.16</v>
      </c>
      <c r="AI122" s="5">
        <v>0.16</v>
      </c>
      <c r="AJ122" s="5">
        <v>0.06</v>
      </c>
      <c r="AK122" s="5">
        <v>0.05</v>
      </c>
      <c r="AL122" s="5">
        <v>-0.03</v>
      </c>
      <c r="AM122" s="5">
        <v>0.02</v>
      </c>
      <c r="AN122" s="5">
        <v>7.0000000000000007E-2</v>
      </c>
      <c r="AO122" s="5">
        <v>-0.27</v>
      </c>
      <c r="AP122" s="5">
        <v>0.61</v>
      </c>
      <c r="AQ122" s="5">
        <v>-1.77</v>
      </c>
      <c r="AR122" s="5">
        <v>0</v>
      </c>
      <c r="AS122" s="5">
        <v>-0.15</v>
      </c>
      <c r="AT122" s="5">
        <v>0.03</v>
      </c>
      <c r="AU122" s="5">
        <v>-0.28000000000000003</v>
      </c>
      <c r="AV122" s="5">
        <v>0.42</v>
      </c>
      <c r="AW122" s="5">
        <v>144.47</v>
      </c>
      <c r="AX122" s="20">
        <v>212.28149999999999</v>
      </c>
      <c r="AY122" s="20">
        <v>201.80349999999899</v>
      </c>
      <c r="AZ122" s="20">
        <v>200.85050000000001</v>
      </c>
      <c r="BA122" s="21">
        <v>19.8</v>
      </c>
      <c r="BB122" s="21">
        <v>2.9</v>
      </c>
      <c r="BC122" s="21">
        <v>14.4</v>
      </c>
      <c r="BD122" s="21">
        <v>99.5</v>
      </c>
    </row>
    <row r="123" spans="2:56" hidden="1" x14ac:dyDescent="0.3">
      <c r="B123" s="3">
        <v>106</v>
      </c>
      <c r="C123" s="3" t="s">
        <v>358</v>
      </c>
      <c r="D123" s="3">
        <v>250484</v>
      </c>
      <c r="E123" s="3">
        <v>230006</v>
      </c>
      <c r="F123" s="5" t="s">
        <v>129</v>
      </c>
      <c r="G123" s="5">
        <v>210997</v>
      </c>
      <c r="H123" s="5">
        <v>191554</v>
      </c>
      <c r="I123" s="5" t="s">
        <v>359</v>
      </c>
      <c r="J123" s="5">
        <v>171339</v>
      </c>
      <c r="K123" s="5" t="s">
        <v>80</v>
      </c>
      <c r="L123" s="5" t="s">
        <v>67</v>
      </c>
      <c r="M123" s="5" t="s">
        <v>81</v>
      </c>
      <c r="N123" s="5">
        <v>4.08</v>
      </c>
      <c r="O123" s="5">
        <v>6.06</v>
      </c>
      <c r="P123" s="5">
        <v>8.6300000000000008</v>
      </c>
      <c r="Q123" s="5">
        <v>5.9</v>
      </c>
      <c r="R123" s="5">
        <v>0.94</v>
      </c>
      <c r="S123" s="5">
        <v>0.57999999999999996</v>
      </c>
      <c r="T123" s="5">
        <v>0.62</v>
      </c>
      <c r="U123" s="5">
        <v>0.96</v>
      </c>
      <c r="V123" s="5">
        <v>26.23</v>
      </c>
      <c r="W123" s="5">
        <v>19.22</v>
      </c>
      <c r="X123" s="5">
        <v>-0.25</v>
      </c>
      <c r="Y123" s="5">
        <v>-0.43</v>
      </c>
      <c r="Z123" s="5">
        <v>-0.75</v>
      </c>
      <c r="AA123" s="5">
        <v>-15.83</v>
      </c>
      <c r="AB123" s="5">
        <v>18.559999999999999</v>
      </c>
      <c r="AC123" s="5">
        <v>-2.04</v>
      </c>
      <c r="AD123" s="5">
        <v>6.42</v>
      </c>
      <c r="AE123" s="5">
        <v>-0.8</v>
      </c>
      <c r="AF123" s="5">
        <v>-0.74</v>
      </c>
      <c r="AG123" s="5">
        <v>-0.23</v>
      </c>
      <c r="AH123" s="5">
        <v>-0.13</v>
      </c>
      <c r="AI123" s="5">
        <v>0.14000000000000001</v>
      </c>
      <c r="AJ123" s="5">
        <v>-0.05</v>
      </c>
      <c r="AK123" s="5">
        <v>0.04</v>
      </c>
      <c r="AL123" s="5">
        <v>-0.01</v>
      </c>
      <c r="AM123" s="5">
        <v>0.12</v>
      </c>
      <c r="AN123" s="5">
        <v>0.01</v>
      </c>
      <c r="AO123" s="5">
        <v>0.97</v>
      </c>
      <c r="AP123" s="5">
        <v>-0.28000000000000003</v>
      </c>
      <c r="AQ123" s="5">
        <v>1.79</v>
      </c>
      <c r="AR123" s="5">
        <v>0</v>
      </c>
      <c r="AS123" s="5">
        <v>-0.52</v>
      </c>
      <c r="AT123" s="5">
        <v>-0.79</v>
      </c>
      <c r="AU123" s="5">
        <v>-0.25</v>
      </c>
      <c r="AV123" s="5">
        <v>0.18</v>
      </c>
      <c r="AW123" s="5">
        <v>145.01</v>
      </c>
      <c r="AX123" s="20">
        <v>201.5915</v>
      </c>
      <c r="AY123" s="20">
        <v>179.98099999999999</v>
      </c>
      <c r="AZ123" s="20">
        <v>194.459</v>
      </c>
      <c r="BA123" s="21">
        <v>18.3</v>
      </c>
      <c r="BB123" s="21">
        <v>2.7</v>
      </c>
      <c r="BC123" s="21">
        <v>14.6</v>
      </c>
      <c r="BD123" s="21">
        <v>99.9</v>
      </c>
    </row>
    <row r="124" spans="2:56" x14ac:dyDescent="0.3">
      <c r="B124" s="3">
        <v>107</v>
      </c>
      <c r="C124" s="3" t="s">
        <v>360</v>
      </c>
      <c r="D124" s="3">
        <v>251317</v>
      </c>
      <c r="E124" s="3">
        <v>242442</v>
      </c>
      <c r="F124" s="5" t="s">
        <v>202</v>
      </c>
      <c r="G124" s="5">
        <v>230006</v>
      </c>
      <c r="H124" s="5">
        <v>221538</v>
      </c>
      <c r="I124" s="5" t="s">
        <v>361</v>
      </c>
      <c r="J124" s="5">
        <v>200716</v>
      </c>
      <c r="K124" s="5" t="s">
        <v>80</v>
      </c>
      <c r="L124" s="5" t="s">
        <v>80</v>
      </c>
      <c r="M124" s="5" t="s">
        <v>81</v>
      </c>
      <c r="N124" s="5">
        <v>4.05</v>
      </c>
      <c r="O124" s="5">
        <v>5.74</v>
      </c>
      <c r="P124" s="5">
        <v>8.1999999999999993</v>
      </c>
      <c r="Q124" s="5">
        <v>6.91</v>
      </c>
      <c r="R124" s="5">
        <v>3.81</v>
      </c>
      <c r="S124" s="5">
        <v>3.14</v>
      </c>
      <c r="T124" s="5">
        <v>3.59</v>
      </c>
      <c r="U124" s="5">
        <v>4.08</v>
      </c>
      <c r="V124" s="5">
        <v>13.98</v>
      </c>
      <c r="W124" s="5">
        <v>12.4</v>
      </c>
      <c r="X124" s="5">
        <v>0.55000000000000004</v>
      </c>
      <c r="Y124" s="5">
        <v>0.22</v>
      </c>
      <c r="Z124" s="5">
        <v>-1.1499999999999999</v>
      </c>
      <c r="AA124" s="5">
        <v>-13.11</v>
      </c>
      <c r="AB124" s="5">
        <v>21.99</v>
      </c>
      <c r="AC124" s="5">
        <v>2.57</v>
      </c>
      <c r="AD124" s="5">
        <v>-36.159999999999997</v>
      </c>
      <c r="AE124" s="5">
        <v>-1.24</v>
      </c>
      <c r="AF124" s="5">
        <v>-0.72</v>
      </c>
      <c r="AG124" s="5">
        <v>-0.61</v>
      </c>
      <c r="AH124" s="5">
        <v>-0.26</v>
      </c>
      <c r="AI124" s="5">
        <v>0.26</v>
      </c>
      <c r="AJ124" s="5">
        <v>0.28000000000000003</v>
      </c>
      <c r="AK124" s="5">
        <v>0.05</v>
      </c>
      <c r="AL124" s="5">
        <v>0.01</v>
      </c>
      <c r="AM124" s="5">
        <v>7.0000000000000007E-2</v>
      </c>
      <c r="AN124" s="5">
        <v>0.1</v>
      </c>
      <c r="AO124" s="5">
        <v>1.72</v>
      </c>
      <c r="AP124" s="5">
        <v>0.25</v>
      </c>
      <c r="AQ124" s="5">
        <v>-1.76</v>
      </c>
      <c r="AR124" s="5">
        <v>0</v>
      </c>
      <c r="AS124" s="5">
        <v>-0.32</v>
      </c>
      <c r="AT124" s="5">
        <v>0.02</v>
      </c>
      <c r="AU124" s="5">
        <v>-0.11</v>
      </c>
      <c r="AV124" s="5">
        <v>0.49</v>
      </c>
      <c r="AW124" s="5">
        <v>148.27000000000001</v>
      </c>
      <c r="AX124" s="20">
        <v>234.51399999999899</v>
      </c>
      <c r="AY124" s="20">
        <v>219.99250000000001</v>
      </c>
      <c r="AZ124" s="20">
        <v>208.90499999999901</v>
      </c>
      <c r="BA124" s="21">
        <v>19</v>
      </c>
      <c r="BB124" s="21">
        <v>3.8</v>
      </c>
      <c r="BC124" s="21">
        <v>19.8</v>
      </c>
      <c r="BD124" s="21">
        <v>98.8</v>
      </c>
    </row>
    <row r="125" spans="2:56" x14ac:dyDescent="0.3">
      <c r="B125" s="3">
        <v>108</v>
      </c>
      <c r="C125" s="3" t="s">
        <v>362</v>
      </c>
      <c r="D125" s="3">
        <v>252137</v>
      </c>
      <c r="E125" s="3">
        <v>232538</v>
      </c>
      <c r="F125" s="5" t="s">
        <v>94</v>
      </c>
      <c r="G125" s="5">
        <v>220451</v>
      </c>
      <c r="H125" s="5">
        <v>230815</v>
      </c>
      <c r="I125" s="5" t="s">
        <v>363</v>
      </c>
      <c r="J125" s="5">
        <v>211503</v>
      </c>
      <c r="K125" s="5" t="s">
        <v>80</v>
      </c>
      <c r="L125" s="5" t="s">
        <v>80</v>
      </c>
      <c r="M125" s="5" t="s">
        <v>81</v>
      </c>
      <c r="N125" s="5">
        <v>5.9</v>
      </c>
      <c r="O125" s="5">
        <v>9.2200000000000006</v>
      </c>
      <c r="P125" s="5">
        <v>11.07</v>
      </c>
      <c r="Q125" s="5">
        <v>8.15</v>
      </c>
      <c r="R125" s="5">
        <v>2.19</v>
      </c>
      <c r="S125" s="5">
        <v>1.78</v>
      </c>
      <c r="T125" s="5">
        <v>1.19</v>
      </c>
      <c r="U125" s="5">
        <v>1.63</v>
      </c>
      <c r="V125" s="5">
        <v>13.57</v>
      </c>
      <c r="W125" s="5">
        <v>11.01</v>
      </c>
      <c r="X125" s="5">
        <v>0.15</v>
      </c>
      <c r="Y125" s="5">
        <v>-0.18</v>
      </c>
      <c r="Z125" s="5">
        <v>-0.97</v>
      </c>
      <c r="AA125" s="5">
        <v>-15.64</v>
      </c>
      <c r="AB125" s="5">
        <v>24.11</v>
      </c>
      <c r="AC125" s="5">
        <v>0.96</v>
      </c>
      <c r="AD125" s="5">
        <v>-59.02</v>
      </c>
      <c r="AE125" s="5">
        <v>-1.26</v>
      </c>
      <c r="AF125" s="5">
        <v>-0.62</v>
      </c>
      <c r="AG125" s="5">
        <v>-0.3</v>
      </c>
      <c r="AH125" s="5">
        <v>-0.32</v>
      </c>
      <c r="AI125" s="5">
        <v>0.35</v>
      </c>
      <c r="AJ125" s="5">
        <v>0.28000000000000003</v>
      </c>
      <c r="AK125" s="5">
        <v>0.08</v>
      </c>
      <c r="AL125" s="5">
        <v>0.06</v>
      </c>
      <c r="AM125" s="5">
        <v>0.17</v>
      </c>
      <c r="AN125" s="5">
        <v>0.09</v>
      </c>
      <c r="AO125" s="5">
        <v>0.05</v>
      </c>
      <c r="AP125" s="5">
        <v>0.45</v>
      </c>
      <c r="AQ125" s="5">
        <v>2.77</v>
      </c>
      <c r="AR125" s="5">
        <v>0</v>
      </c>
      <c r="AS125" s="5">
        <v>-0.56000000000000005</v>
      </c>
      <c r="AT125" s="5">
        <v>-0.91</v>
      </c>
      <c r="AU125" s="5">
        <v>-0.6</v>
      </c>
      <c r="AV125" s="5">
        <v>0.35</v>
      </c>
      <c r="AW125" s="5">
        <v>155.76</v>
      </c>
      <c r="AX125" s="20">
        <v>246.20649999999901</v>
      </c>
      <c r="AY125" s="20">
        <v>231.91449999999901</v>
      </c>
      <c r="AZ125" s="20">
        <v>221.7585</v>
      </c>
      <c r="BA125" s="21">
        <v>18.2</v>
      </c>
      <c r="BB125" s="21">
        <v>3.3</v>
      </c>
      <c r="BC125" s="21">
        <v>18.2</v>
      </c>
      <c r="BD125" s="21">
        <v>99.5</v>
      </c>
    </row>
    <row r="126" spans="2:56" x14ac:dyDescent="0.3">
      <c r="B126" s="3">
        <v>109</v>
      </c>
      <c r="C126" s="3" t="s">
        <v>364</v>
      </c>
      <c r="D126" s="3">
        <v>250916</v>
      </c>
      <c r="E126" s="3">
        <v>230511</v>
      </c>
      <c r="F126" s="5" t="s">
        <v>113</v>
      </c>
      <c r="G126" s="5">
        <v>211938</v>
      </c>
      <c r="H126" s="5">
        <v>222888</v>
      </c>
      <c r="I126" s="5" t="s">
        <v>365</v>
      </c>
      <c r="J126" s="5">
        <v>201212</v>
      </c>
      <c r="K126" s="5" t="s">
        <v>80</v>
      </c>
      <c r="L126" s="5" t="s">
        <v>80</v>
      </c>
      <c r="M126" s="5" t="s">
        <v>81</v>
      </c>
      <c r="N126" s="5">
        <v>5.2</v>
      </c>
      <c r="O126" s="5">
        <v>6.79</v>
      </c>
      <c r="P126" s="5">
        <v>9.66</v>
      </c>
      <c r="Q126" s="5">
        <v>6.37</v>
      </c>
      <c r="R126" s="5">
        <v>2.13</v>
      </c>
      <c r="S126" s="5">
        <v>1.59</v>
      </c>
      <c r="T126" s="5">
        <v>2.5299999999999998</v>
      </c>
      <c r="U126" s="5">
        <v>2.7</v>
      </c>
      <c r="V126" s="5">
        <v>18.850000000000001</v>
      </c>
      <c r="W126" s="5">
        <v>16.190000000000001</v>
      </c>
      <c r="X126" s="5">
        <v>-1.68</v>
      </c>
      <c r="Y126" s="5">
        <v>-1.67</v>
      </c>
      <c r="Z126" s="5">
        <v>-1.43</v>
      </c>
      <c r="AA126" s="5">
        <v>-16.73</v>
      </c>
      <c r="AB126" s="5">
        <v>19.28</v>
      </c>
      <c r="AC126" s="5">
        <v>1.63</v>
      </c>
      <c r="AD126" s="5">
        <v>-37.97</v>
      </c>
      <c r="AE126" s="5">
        <v>-1.21</v>
      </c>
      <c r="AF126" s="5">
        <v>-0.55000000000000004</v>
      </c>
      <c r="AG126" s="5">
        <v>0.24</v>
      </c>
      <c r="AH126" s="5">
        <v>-0.23</v>
      </c>
      <c r="AI126" s="5">
        <v>0.26</v>
      </c>
      <c r="AJ126" s="5">
        <v>0.25</v>
      </c>
      <c r="AK126" s="5">
        <v>0.09</v>
      </c>
      <c r="AL126" s="5">
        <v>0</v>
      </c>
      <c r="AM126" s="5">
        <v>0.08</v>
      </c>
      <c r="AN126" s="5">
        <v>7.0000000000000007E-2</v>
      </c>
      <c r="AO126" s="5">
        <v>0.13</v>
      </c>
      <c r="AP126" s="5">
        <v>0.01</v>
      </c>
      <c r="AQ126" s="5">
        <v>1.86</v>
      </c>
      <c r="AR126" s="5">
        <v>0</v>
      </c>
      <c r="AS126" s="5">
        <v>-0.4</v>
      </c>
      <c r="AT126" s="5">
        <v>-0.66</v>
      </c>
      <c r="AU126" s="5">
        <v>-0.76</v>
      </c>
      <c r="AV126" s="5">
        <v>0.38</v>
      </c>
      <c r="AW126" s="5">
        <v>165.56</v>
      </c>
      <c r="AX126" s="20">
        <v>245.33349999999999</v>
      </c>
      <c r="AY126" s="20">
        <v>221.8955</v>
      </c>
      <c r="AZ126" s="20">
        <v>242.2415</v>
      </c>
      <c r="BA126" s="21">
        <v>16.899999999999999</v>
      </c>
      <c r="BB126" s="21">
        <v>3.2</v>
      </c>
      <c r="BC126" s="21">
        <v>18.899999999999999</v>
      </c>
      <c r="BD126" s="21">
        <v>99.7</v>
      </c>
    </row>
    <row r="127" spans="2:56" x14ac:dyDescent="0.3">
      <c r="B127" s="3">
        <v>110</v>
      </c>
      <c r="C127" s="3" t="s">
        <v>366</v>
      </c>
      <c r="D127" s="3">
        <v>251511</v>
      </c>
      <c r="E127" s="3">
        <v>211938</v>
      </c>
      <c r="F127" s="5" t="s">
        <v>104</v>
      </c>
      <c r="G127" s="5" t="s">
        <v>822</v>
      </c>
      <c r="H127" s="5">
        <v>231868</v>
      </c>
      <c r="I127" s="5" t="s">
        <v>367</v>
      </c>
      <c r="J127" s="5" t="s">
        <v>832</v>
      </c>
      <c r="K127" s="5" t="s">
        <v>80</v>
      </c>
      <c r="L127" s="5" t="s">
        <v>80</v>
      </c>
      <c r="M127" s="5" t="s">
        <v>81</v>
      </c>
      <c r="N127" s="5">
        <v>8.5</v>
      </c>
      <c r="O127" s="5">
        <v>11.99</v>
      </c>
      <c r="P127" s="5">
        <v>14.36</v>
      </c>
      <c r="Q127" s="5">
        <v>12.16</v>
      </c>
      <c r="R127" s="5">
        <v>0.92</v>
      </c>
      <c r="S127" s="5">
        <v>0.35</v>
      </c>
      <c r="T127" s="5">
        <v>1.34</v>
      </c>
      <c r="U127" s="5">
        <v>1.33</v>
      </c>
      <c r="V127" s="5">
        <v>21.64</v>
      </c>
      <c r="W127" s="5">
        <v>17.77</v>
      </c>
      <c r="X127" s="5">
        <v>-0.53</v>
      </c>
      <c r="Y127" s="5">
        <v>-0.89</v>
      </c>
      <c r="Z127" s="5">
        <v>-1.47</v>
      </c>
      <c r="AA127" s="5">
        <v>-9.59</v>
      </c>
      <c r="AB127" s="5">
        <v>12.94</v>
      </c>
      <c r="AC127" s="5">
        <v>2.59</v>
      </c>
      <c r="AD127" s="5">
        <v>-38.76</v>
      </c>
      <c r="AE127" s="5">
        <v>-0.49</v>
      </c>
      <c r="AF127" s="5">
        <v>0.17</v>
      </c>
      <c r="AG127" s="5">
        <v>0.11</v>
      </c>
      <c r="AH127" s="5">
        <v>-0.26</v>
      </c>
      <c r="AI127" s="5">
        <v>0.26</v>
      </c>
      <c r="AJ127" s="5">
        <v>0.21</v>
      </c>
      <c r="AK127" s="5">
        <v>0.06</v>
      </c>
      <c r="AL127" s="5">
        <v>0.03</v>
      </c>
      <c r="AM127" s="5">
        <v>0.12</v>
      </c>
      <c r="AN127" s="5">
        <v>7.0000000000000007E-2</v>
      </c>
      <c r="AO127" s="5">
        <v>-2.2799999999999998</v>
      </c>
      <c r="AP127" s="5">
        <v>-0.56000000000000005</v>
      </c>
      <c r="AQ127" s="5">
        <v>3.33</v>
      </c>
      <c r="AR127" s="5">
        <v>0</v>
      </c>
      <c r="AS127" s="5">
        <v>-0.45</v>
      </c>
      <c r="AT127" s="5">
        <v>-0.76</v>
      </c>
      <c r="AU127" s="5">
        <v>-0.65</v>
      </c>
      <c r="AV127" s="5">
        <v>0.35</v>
      </c>
      <c r="AW127" s="5">
        <v>159.05000000000001</v>
      </c>
      <c r="AX127" s="20">
        <v>226.05950000000001</v>
      </c>
      <c r="AY127" s="20">
        <v>214.613</v>
      </c>
      <c r="AZ127" s="20">
        <v>227.64599999999999</v>
      </c>
      <c r="BA127" s="21">
        <v>18.600000000000001</v>
      </c>
      <c r="BB127" s="21">
        <v>3.1</v>
      </c>
      <c r="BC127" s="21">
        <v>16.8</v>
      </c>
      <c r="BD127" s="21">
        <v>99.4</v>
      </c>
    </row>
    <row r="128" spans="2:56" x14ac:dyDescent="0.3">
      <c r="B128" s="3">
        <v>111</v>
      </c>
      <c r="C128" s="3" t="s">
        <v>368</v>
      </c>
      <c r="D128" s="3">
        <v>252173</v>
      </c>
      <c r="E128" s="3">
        <v>211938</v>
      </c>
      <c r="F128" s="5" t="s">
        <v>104</v>
      </c>
      <c r="G128" s="5" t="s">
        <v>822</v>
      </c>
      <c r="H128" s="5">
        <v>231532</v>
      </c>
      <c r="I128" s="5" t="s">
        <v>369</v>
      </c>
      <c r="J128" s="5" t="s">
        <v>833</v>
      </c>
      <c r="K128" s="5" t="s">
        <v>80</v>
      </c>
      <c r="L128" s="5" t="s">
        <v>80</v>
      </c>
      <c r="M128" s="5" t="s">
        <v>81</v>
      </c>
      <c r="N128" s="5">
        <v>8.52</v>
      </c>
      <c r="O128" s="5">
        <v>11.43</v>
      </c>
      <c r="P128" s="5">
        <v>14.2</v>
      </c>
      <c r="Q128" s="5">
        <v>10.73</v>
      </c>
      <c r="R128" s="5">
        <v>1.18</v>
      </c>
      <c r="S128" s="5">
        <v>0.83</v>
      </c>
      <c r="T128" s="5">
        <v>2.14</v>
      </c>
      <c r="U128" s="5">
        <v>2.4900000000000002</v>
      </c>
      <c r="V128" s="5">
        <v>18.190000000000001</v>
      </c>
      <c r="W128" s="5">
        <v>15.62</v>
      </c>
      <c r="X128" s="5">
        <v>-1.0900000000000001</v>
      </c>
      <c r="Y128" s="5">
        <v>-1.51</v>
      </c>
      <c r="Z128" s="5">
        <v>-1.05</v>
      </c>
      <c r="AA128" s="5">
        <v>-8.43</v>
      </c>
      <c r="AB128" s="5">
        <v>19</v>
      </c>
      <c r="AC128" s="5">
        <v>-1.29</v>
      </c>
      <c r="AD128" s="5">
        <v>-73.47</v>
      </c>
      <c r="AE128" s="5">
        <v>-0.7</v>
      </c>
      <c r="AF128" s="5">
        <v>-0.38</v>
      </c>
      <c r="AG128" s="5">
        <v>-0.1</v>
      </c>
      <c r="AH128" s="5">
        <v>-0.32</v>
      </c>
      <c r="AI128" s="5">
        <v>0.33</v>
      </c>
      <c r="AJ128" s="5">
        <v>0.27</v>
      </c>
      <c r="AK128" s="5">
        <v>0.08</v>
      </c>
      <c r="AL128" s="5">
        <v>0.05</v>
      </c>
      <c r="AM128" s="5">
        <v>0.19</v>
      </c>
      <c r="AN128" s="5">
        <v>0.06</v>
      </c>
      <c r="AO128" s="5">
        <v>-1.93</v>
      </c>
      <c r="AP128" s="5">
        <v>-0.4</v>
      </c>
      <c r="AQ128" s="5">
        <v>3.18</v>
      </c>
      <c r="AR128" s="5">
        <v>0</v>
      </c>
      <c r="AS128" s="5">
        <v>-0.44</v>
      </c>
      <c r="AT128" s="5">
        <v>-0.44</v>
      </c>
      <c r="AU128" s="5">
        <v>-0.41</v>
      </c>
      <c r="AV128" s="5">
        <v>0.38</v>
      </c>
      <c r="AW128" s="5">
        <v>167.87</v>
      </c>
      <c r="AX128" s="20">
        <v>254.00099999999901</v>
      </c>
      <c r="AY128" s="20">
        <v>235.6875</v>
      </c>
      <c r="AZ128" s="20">
        <v>248.287499999999</v>
      </c>
      <c r="BA128" s="21">
        <v>18.100000000000001</v>
      </c>
      <c r="BB128" s="21">
        <v>2.7</v>
      </c>
      <c r="BC128" s="21">
        <v>15.1</v>
      </c>
      <c r="BD128" s="21">
        <v>100</v>
      </c>
    </row>
    <row r="129" spans="2:56" x14ac:dyDescent="0.3">
      <c r="B129" s="3">
        <v>112</v>
      </c>
      <c r="C129" s="3" t="s">
        <v>370</v>
      </c>
      <c r="D129" s="3">
        <v>250486</v>
      </c>
      <c r="E129" s="3">
        <v>242204</v>
      </c>
      <c r="F129" s="5" t="s">
        <v>117</v>
      </c>
      <c r="G129" s="5" t="s">
        <v>823</v>
      </c>
      <c r="H129" s="5">
        <v>222665</v>
      </c>
      <c r="I129" s="5" t="s">
        <v>371</v>
      </c>
      <c r="J129" s="5">
        <v>201101</v>
      </c>
      <c r="K129" s="5" t="s">
        <v>80</v>
      </c>
      <c r="L129" s="5" t="s">
        <v>80</v>
      </c>
      <c r="M129" s="5" t="s">
        <v>81</v>
      </c>
      <c r="N129" s="5">
        <v>6.56</v>
      </c>
      <c r="O129" s="5">
        <v>8.02</v>
      </c>
      <c r="P129" s="5">
        <v>11.66</v>
      </c>
      <c r="Q129" s="5">
        <v>9.18</v>
      </c>
      <c r="R129" s="5">
        <v>1.91</v>
      </c>
      <c r="S129" s="5">
        <v>1.28</v>
      </c>
      <c r="T129" s="5">
        <v>2.06</v>
      </c>
      <c r="U129" s="5">
        <v>2.5299999999999998</v>
      </c>
      <c r="V129" s="5">
        <v>25.61</v>
      </c>
      <c r="W129" s="5">
        <v>21.66</v>
      </c>
      <c r="X129" s="5">
        <v>0.24</v>
      </c>
      <c r="Y129" s="5">
        <v>0.27</v>
      </c>
      <c r="Z129" s="5">
        <v>-1.22</v>
      </c>
      <c r="AA129" s="5">
        <v>-15.84</v>
      </c>
      <c r="AB129" s="5">
        <v>19.52</v>
      </c>
      <c r="AC129" s="5">
        <v>-1.75</v>
      </c>
      <c r="AD129" s="5">
        <v>-46.41</v>
      </c>
      <c r="AE129" s="5">
        <v>-1.19</v>
      </c>
      <c r="AF129" s="5">
        <v>-0.57999999999999996</v>
      </c>
      <c r="AG129" s="5">
        <v>-0.02</v>
      </c>
      <c r="AH129" s="5">
        <v>-0.2</v>
      </c>
      <c r="AI129" s="5">
        <v>0.36</v>
      </c>
      <c r="AJ129" s="5">
        <v>0.22</v>
      </c>
      <c r="AK129" s="5">
        <v>0.1</v>
      </c>
      <c r="AL129" s="5">
        <v>0.06</v>
      </c>
      <c r="AM129" s="5">
        <v>0.23</v>
      </c>
      <c r="AN129" s="5">
        <v>0.05</v>
      </c>
      <c r="AO129" s="5">
        <v>-1.02</v>
      </c>
      <c r="AP129" s="5">
        <v>-0.26</v>
      </c>
      <c r="AQ129" s="5">
        <v>0.61</v>
      </c>
      <c r="AR129" s="5">
        <v>0</v>
      </c>
      <c r="AS129" s="5">
        <v>-0.2</v>
      </c>
      <c r="AT129" s="5">
        <v>0.04</v>
      </c>
      <c r="AU129" s="5">
        <v>-0.53</v>
      </c>
      <c r="AV129" s="5">
        <v>0.37</v>
      </c>
      <c r="AW129" s="5">
        <v>166.93</v>
      </c>
      <c r="AX129" s="20">
        <v>233.82550000000001</v>
      </c>
      <c r="AY129" s="20">
        <v>218.75899999999999</v>
      </c>
      <c r="AZ129" s="20">
        <v>222.19699999999901</v>
      </c>
      <c r="BA129" s="21">
        <v>19.100000000000001</v>
      </c>
      <c r="BB129" s="21">
        <v>2.8</v>
      </c>
      <c r="BC129" s="21">
        <v>14.6</v>
      </c>
      <c r="BD129" s="21">
        <v>99.6</v>
      </c>
    </row>
    <row r="130" spans="2:56" hidden="1" x14ac:dyDescent="0.3">
      <c r="B130" s="3">
        <v>113</v>
      </c>
      <c r="C130" s="3" t="s">
        <v>372</v>
      </c>
      <c r="D130" s="3">
        <v>251913</v>
      </c>
      <c r="E130" s="3">
        <v>231892</v>
      </c>
      <c r="F130" s="5" t="s">
        <v>199</v>
      </c>
      <c r="G130" s="5">
        <v>220638</v>
      </c>
      <c r="H130" s="5">
        <v>230694</v>
      </c>
      <c r="I130" s="5" t="s">
        <v>373</v>
      </c>
      <c r="J130" s="5">
        <v>201212</v>
      </c>
      <c r="K130" s="5" t="s">
        <v>67</v>
      </c>
      <c r="L130" s="5" t="s">
        <v>67</v>
      </c>
      <c r="M130" s="5" t="s">
        <v>81</v>
      </c>
      <c r="N130" s="5">
        <v>3.48</v>
      </c>
      <c r="O130" s="5">
        <v>5.4</v>
      </c>
      <c r="P130" s="5">
        <v>7.67</v>
      </c>
      <c r="Q130" s="5">
        <v>4.79</v>
      </c>
      <c r="R130" s="5">
        <v>0.76</v>
      </c>
      <c r="S130" s="5">
        <v>0.56999999999999995</v>
      </c>
      <c r="T130" s="5">
        <v>1.32</v>
      </c>
      <c r="U130" s="5">
        <v>1.57</v>
      </c>
      <c r="V130" s="5">
        <v>17.68</v>
      </c>
      <c r="W130" s="5">
        <v>11.76</v>
      </c>
      <c r="X130" s="5">
        <v>-0.38</v>
      </c>
      <c r="Y130" s="5">
        <v>-1</v>
      </c>
      <c r="Z130" s="5">
        <v>-1.9</v>
      </c>
      <c r="AA130" s="5">
        <v>-18.260000000000002</v>
      </c>
      <c r="AB130" s="5">
        <v>16.73</v>
      </c>
      <c r="AC130" s="5">
        <v>2.2599999999999998</v>
      </c>
      <c r="AD130" s="5">
        <v>-51.04</v>
      </c>
      <c r="AE130" s="5">
        <v>-1.1399999999999999</v>
      </c>
      <c r="AF130" s="5">
        <v>-0.63</v>
      </c>
      <c r="AG130" s="5">
        <v>-0.18</v>
      </c>
      <c r="AH130" s="5">
        <v>-0.14000000000000001</v>
      </c>
      <c r="AI130" s="5">
        <v>0.21</v>
      </c>
      <c r="AJ130" s="5">
        <v>0.23</v>
      </c>
      <c r="AK130" s="5">
        <v>0.05</v>
      </c>
      <c r="AL130" s="5">
        <v>0.02</v>
      </c>
      <c r="AM130" s="5">
        <v>0.09</v>
      </c>
      <c r="AN130" s="5">
        <v>0.06</v>
      </c>
      <c r="AO130" s="5">
        <v>1.1000000000000001</v>
      </c>
      <c r="AP130" s="5">
        <v>-0.61</v>
      </c>
      <c r="AQ130" s="5">
        <v>3.29</v>
      </c>
      <c r="AR130" s="5">
        <v>0</v>
      </c>
      <c r="AS130" s="5">
        <v>-0.19</v>
      </c>
      <c r="AT130" s="5">
        <v>-0.28000000000000003</v>
      </c>
      <c r="AU130" s="5">
        <v>-0.22</v>
      </c>
      <c r="AV130" s="5">
        <v>0.05</v>
      </c>
      <c r="AW130" s="5">
        <v>152.65</v>
      </c>
      <c r="AX130" s="20">
        <v>212.81899999999999</v>
      </c>
      <c r="AY130" s="20">
        <v>193.46949999999899</v>
      </c>
      <c r="AZ130" s="20">
        <v>203.71600000000001</v>
      </c>
      <c r="BA130" s="21">
        <v>18.100000000000001</v>
      </c>
      <c r="BB130" s="21">
        <v>3.1</v>
      </c>
      <c r="BC130" s="21">
        <v>17.2</v>
      </c>
      <c r="BD130" s="21">
        <v>99.7</v>
      </c>
    </row>
    <row r="131" spans="2:56" hidden="1" x14ac:dyDescent="0.3">
      <c r="B131" s="3">
        <v>114</v>
      </c>
      <c r="C131" s="3" t="s">
        <v>374</v>
      </c>
      <c r="D131" s="3">
        <v>251554</v>
      </c>
      <c r="E131" s="3">
        <v>231208</v>
      </c>
      <c r="F131" s="5" t="s">
        <v>85</v>
      </c>
      <c r="G131" s="5">
        <v>201212</v>
      </c>
      <c r="H131" s="5">
        <v>230500</v>
      </c>
      <c r="I131" s="5" t="s">
        <v>375</v>
      </c>
      <c r="J131" s="5">
        <v>211668</v>
      </c>
      <c r="K131" s="5" t="s">
        <v>80</v>
      </c>
      <c r="L131" s="5" t="s">
        <v>80</v>
      </c>
      <c r="M131" s="5" t="s">
        <v>81</v>
      </c>
      <c r="N131" s="5">
        <v>6.09</v>
      </c>
      <c r="O131" s="5">
        <v>8.26</v>
      </c>
      <c r="P131" s="5">
        <v>9.42</v>
      </c>
      <c r="Q131" s="5">
        <v>7.47</v>
      </c>
      <c r="R131" s="5">
        <v>0.53</v>
      </c>
      <c r="S131" s="5">
        <v>0.21</v>
      </c>
      <c r="T131" s="5">
        <v>1.36</v>
      </c>
      <c r="U131" s="5">
        <v>1.38</v>
      </c>
      <c r="V131" s="5">
        <v>28.33</v>
      </c>
      <c r="W131" s="5">
        <v>21.02</v>
      </c>
      <c r="X131" s="5">
        <v>-0.46</v>
      </c>
      <c r="Y131" s="5">
        <v>-0.56999999999999995</v>
      </c>
      <c r="Z131" s="5">
        <v>0.21</v>
      </c>
      <c r="AA131" s="5">
        <v>-13.39</v>
      </c>
      <c r="AB131" s="5">
        <v>16.989999999999998</v>
      </c>
      <c r="AC131" s="5">
        <v>-0.56999999999999995</v>
      </c>
      <c r="AD131" s="5">
        <v>-67.11</v>
      </c>
      <c r="AE131" s="5">
        <v>-0.54</v>
      </c>
      <c r="AF131" s="5">
        <v>0.28000000000000003</v>
      </c>
      <c r="AG131" s="5">
        <v>0.04</v>
      </c>
      <c r="AH131" s="5">
        <v>0.04</v>
      </c>
      <c r="AI131" s="5">
        <v>0.12</v>
      </c>
      <c r="AJ131" s="5">
        <v>-0.04</v>
      </c>
      <c r="AK131" s="5">
        <v>0.05</v>
      </c>
      <c r="AL131" s="5">
        <v>-0.03</v>
      </c>
      <c r="AM131" s="5">
        <v>-0.04</v>
      </c>
      <c r="AN131" s="5">
        <v>0.06</v>
      </c>
      <c r="AO131" s="5">
        <v>-0.86</v>
      </c>
      <c r="AP131" s="5">
        <v>-0.42</v>
      </c>
      <c r="AQ131" s="5">
        <v>3.2</v>
      </c>
      <c r="AR131" s="5">
        <v>0</v>
      </c>
      <c r="AS131" s="5">
        <v>-0.44</v>
      </c>
      <c r="AT131" s="5">
        <v>-0.73</v>
      </c>
      <c r="AU131" s="5">
        <v>-0.28000000000000003</v>
      </c>
      <c r="AV131" s="5">
        <v>0.19</v>
      </c>
      <c r="AW131" s="5">
        <v>156.21</v>
      </c>
      <c r="AX131" s="20">
        <v>214.37200000000001</v>
      </c>
      <c r="AY131" s="20">
        <v>195.19449999999901</v>
      </c>
      <c r="AZ131" s="20">
        <v>213.01249999999999</v>
      </c>
      <c r="BA131" s="21">
        <v>19.2</v>
      </c>
      <c r="BB131" s="21">
        <v>3.4</v>
      </c>
      <c r="BC131" s="21">
        <v>17.8</v>
      </c>
      <c r="BD131" s="21">
        <v>99.8</v>
      </c>
    </row>
    <row r="132" spans="2:56" hidden="1" x14ac:dyDescent="0.3">
      <c r="B132" s="3">
        <v>115</v>
      </c>
      <c r="C132" s="3" t="s">
        <v>376</v>
      </c>
      <c r="D132" s="3">
        <v>250352</v>
      </c>
      <c r="E132" s="3">
        <v>230006</v>
      </c>
      <c r="F132" s="5" t="s">
        <v>129</v>
      </c>
      <c r="G132" s="5">
        <v>210997</v>
      </c>
      <c r="H132" s="5">
        <v>212081</v>
      </c>
      <c r="I132" s="5" t="s">
        <v>377</v>
      </c>
      <c r="J132" s="5" t="s">
        <v>822</v>
      </c>
      <c r="K132" s="5" t="s">
        <v>80</v>
      </c>
      <c r="L132" s="5" t="s">
        <v>80</v>
      </c>
      <c r="M132" s="5" t="s">
        <v>81</v>
      </c>
      <c r="N132" s="5">
        <v>6.47</v>
      </c>
      <c r="O132" s="5">
        <v>9.7100000000000009</v>
      </c>
      <c r="P132" s="5">
        <v>13.36</v>
      </c>
      <c r="Q132" s="5">
        <v>10.58</v>
      </c>
      <c r="R132" s="5">
        <v>0.98</v>
      </c>
      <c r="S132" s="5">
        <v>0.54</v>
      </c>
      <c r="T132" s="5">
        <v>1.48</v>
      </c>
      <c r="U132" s="5">
        <v>1.75</v>
      </c>
      <c r="V132" s="5">
        <v>16.05</v>
      </c>
      <c r="W132" s="5">
        <v>8.75</v>
      </c>
      <c r="X132" s="5">
        <v>-2.4</v>
      </c>
      <c r="Y132" s="5">
        <v>-2.99</v>
      </c>
      <c r="Z132" s="5">
        <v>-1.27</v>
      </c>
      <c r="AA132" s="5">
        <v>-12.77</v>
      </c>
      <c r="AB132" s="5">
        <v>13.2</v>
      </c>
      <c r="AC132" s="5">
        <v>-4.4800000000000004</v>
      </c>
      <c r="AD132" s="5">
        <v>-16.34</v>
      </c>
      <c r="AE132" s="5">
        <v>-0.48</v>
      </c>
      <c r="AF132" s="5">
        <v>-0.45</v>
      </c>
      <c r="AG132" s="5">
        <v>0.05</v>
      </c>
      <c r="AH132" s="5">
        <v>-0.11</v>
      </c>
      <c r="AI132" s="5">
        <v>0.14000000000000001</v>
      </c>
      <c r="AJ132" s="5">
        <v>0.01</v>
      </c>
      <c r="AK132" s="5">
        <v>0.02</v>
      </c>
      <c r="AL132" s="5">
        <v>0.01</v>
      </c>
      <c r="AM132" s="5">
        <v>0.15</v>
      </c>
      <c r="AN132" s="5">
        <v>0.01</v>
      </c>
      <c r="AO132" s="5">
        <v>-0.12</v>
      </c>
      <c r="AP132" s="5">
        <v>0.08</v>
      </c>
      <c r="AQ132" s="5">
        <v>1.21</v>
      </c>
      <c r="AR132" s="5">
        <v>0</v>
      </c>
      <c r="AS132" s="5">
        <v>-0.24</v>
      </c>
      <c r="AT132" s="5">
        <v>-0.11</v>
      </c>
      <c r="AU132" s="5">
        <v>-0.28000000000000003</v>
      </c>
      <c r="AV132" s="5">
        <v>0.36</v>
      </c>
      <c r="AW132" s="5">
        <v>144.16999999999999</v>
      </c>
      <c r="AX132" s="20">
        <v>207.43600000000001</v>
      </c>
      <c r="AY132" s="20">
        <v>185.85300000000001</v>
      </c>
      <c r="AZ132" s="20">
        <v>215.161</v>
      </c>
      <c r="BA132" s="21">
        <v>15.5</v>
      </c>
      <c r="BB132" s="21">
        <v>2.4</v>
      </c>
      <c r="BC132" s="21">
        <v>15.5</v>
      </c>
      <c r="BD132" s="21">
        <v>99.9</v>
      </c>
    </row>
    <row r="133" spans="2:56" x14ac:dyDescent="0.3">
      <c r="B133" s="3">
        <v>116</v>
      </c>
      <c r="C133" s="3" t="s">
        <v>378</v>
      </c>
      <c r="D133" s="3">
        <v>250743</v>
      </c>
      <c r="E133" s="3">
        <v>230006</v>
      </c>
      <c r="F133" s="5" t="s">
        <v>129</v>
      </c>
      <c r="G133" s="5">
        <v>210997</v>
      </c>
      <c r="H133" s="5">
        <v>223103</v>
      </c>
      <c r="I133" s="5" t="s">
        <v>379</v>
      </c>
      <c r="J133" s="5" t="s">
        <v>822</v>
      </c>
      <c r="K133" s="5" t="s">
        <v>80</v>
      </c>
      <c r="L133" s="5" t="s">
        <v>67</v>
      </c>
      <c r="M133" s="5" t="s">
        <v>81</v>
      </c>
      <c r="N133" s="5">
        <v>6.05</v>
      </c>
      <c r="O133" s="5">
        <v>9.68</v>
      </c>
      <c r="P133" s="5">
        <v>13.25</v>
      </c>
      <c r="Q133" s="5">
        <v>10.55</v>
      </c>
      <c r="R133" s="5">
        <v>1.69</v>
      </c>
      <c r="S133" s="5">
        <v>1.05</v>
      </c>
      <c r="T133" s="5">
        <v>0.85</v>
      </c>
      <c r="U133" s="5">
        <v>0.87</v>
      </c>
      <c r="V133" s="5">
        <v>23.41</v>
      </c>
      <c r="W133" s="5">
        <v>14.35</v>
      </c>
      <c r="X133" s="5">
        <v>-0.15</v>
      </c>
      <c r="Y133" s="5">
        <v>-0.5</v>
      </c>
      <c r="Z133" s="5">
        <v>-1.3</v>
      </c>
      <c r="AA133" s="5">
        <v>-17.45</v>
      </c>
      <c r="AB133" s="5">
        <v>24.33</v>
      </c>
      <c r="AC133" s="5">
        <v>-3.04</v>
      </c>
      <c r="AD133" s="5">
        <v>-14.78</v>
      </c>
      <c r="AE133" s="5">
        <v>-1.08</v>
      </c>
      <c r="AF133" s="5">
        <v>-0.62</v>
      </c>
      <c r="AG133" s="5">
        <v>-0.09</v>
      </c>
      <c r="AH133" s="5">
        <v>-0.42</v>
      </c>
      <c r="AI133" s="5">
        <v>0.28999999999999998</v>
      </c>
      <c r="AJ133" s="5">
        <v>0.17</v>
      </c>
      <c r="AK133" s="5">
        <v>0.06</v>
      </c>
      <c r="AL133" s="5">
        <v>0.06</v>
      </c>
      <c r="AM133" s="5">
        <v>0.24</v>
      </c>
      <c r="AN133" s="5">
        <v>0.03</v>
      </c>
      <c r="AO133" s="5">
        <v>0.53</v>
      </c>
      <c r="AP133" s="5">
        <v>-0.27</v>
      </c>
      <c r="AQ133" s="5">
        <v>3.03</v>
      </c>
      <c r="AR133" s="5">
        <v>0</v>
      </c>
      <c r="AS133" s="5">
        <v>-0.5</v>
      </c>
      <c r="AT133" s="5">
        <v>-0.49</v>
      </c>
      <c r="AU133" s="5">
        <v>-0.53</v>
      </c>
      <c r="AV133" s="5">
        <v>0.37</v>
      </c>
      <c r="AW133" s="5">
        <v>147.91999999999999</v>
      </c>
      <c r="AX133" s="20">
        <v>222.46549999999999</v>
      </c>
      <c r="AY133" s="20">
        <v>202.6095</v>
      </c>
      <c r="AZ133" s="20">
        <v>205.65449999999899</v>
      </c>
      <c r="BA133" s="21">
        <v>18</v>
      </c>
      <c r="BB133" s="21">
        <v>3</v>
      </c>
      <c r="BC133" s="21">
        <v>16.7</v>
      </c>
      <c r="BD133" s="21">
        <v>99.7</v>
      </c>
    </row>
    <row r="134" spans="2:56" x14ac:dyDescent="0.3">
      <c r="B134" s="3">
        <v>117</v>
      </c>
      <c r="C134" s="3" t="s">
        <v>380</v>
      </c>
      <c r="D134" s="3">
        <v>251716</v>
      </c>
      <c r="E134" s="3">
        <v>231892</v>
      </c>
      <c r="F134" s="5" t="s">
        <v>199</v>
      </c>
      <c r="G134" s="5">
        <v>220638</v>
      </c>
      <c r="H134" s="5">
        <v>230202</v>
      </c>
      <c r="I134" s="5" t="s">
        <v>381</v>
      </c>
      <c r="J134" s="5">
        <v>200160</v>
      </c>
      <c r="K134" s="5" t="s">
        <v>80</v>
      </c>
      <c r="L134" s="5" t="s">
        <v>67</v>
      </c>
      <c r="M134" s="5" t="s">
        <v>81</v>
      </c>
      <c r="N134" s="5">
        <v>6.56</v>
      </c>
      <c r="O134" s="5">
        <v>10.39</v>
      </c>
      <c r="P134" s="5">
        <v>12.65</v>
      </c>
      <c r="Q134" s="5">
        <v>10.08</v>
      </c>
      <c r="R134" s="5">
        <v>1.77</v>
      </c>
      <c r="S134" s="5">
        <v>1.44</v>
      </c>
      <c r="T134" s="5">
        <v>1.39</v>
      </c>
      <c r="U134" s="5">
        <v>1.79</v>
      </c>
      <c r="V134" s="5">
        <v>16.3</v>
      </c>
      <c r="W134" s="5">
        <v>12.05</v>
      </c>
      <c r="X134" s="5">
        <v>-1.07</v>
      </c>
      <c r="Y134" s="5">
        <v>-1.91</v>
      </c>
      <c r="Z134" s="5">
        <v>-2.25</v>
      </c>
      <c r="AA134" s="5">
        <v>-14.49</v>
      </c>
      <c r="AB134" s="5">
        <v>17.32</v>
      </c>
      <c r="AC134" s="5">
        <v>1.97</v>
      </c>
      <c r="AD134" s="5">
        <v>-37.049999999999997</v>
      </c>
      <c r="AE134" s="5">
        <v>-1.04</v>
      </c>
      <c r="AF134" s="5">
        <v>-0.43</v>
      </c>
      <c r="AG134" s="5">
        <v>-0.15</v>
      </c>
      <c r="AH134" s="5">
        <v>-0.19</v>
      </c>
      <c r="AI134" s="5">
        <v>0.26</v>
      </c>
      <c r="AJ134" s="5">
        <v>0.23</v>
      </c>
      <c r="AK134" s="5">
        <v>7.0000000000000007E-2</v>
      </c>
      <c r="AL134" s="5">
        <v>0.08</v>
      </c>
      <c r="AM134" s="5">
        <v>0.16</v>
      </c>
      <c r="AN134" s="5">
        <v>0.05</v>
      </c>
      <c r="AO134" s="5">
        <v>1.25</v>
      </c>
      <c r="AP134" s="5">
        <v>-0.15</v>
      </c>
      <c r="AQ134" s="5">
        <v>2.0099999999999998</v>
      </c>
      <c r="AR134" s="5">
        <v>0</v>
      </c>
      <c r="AS134" s="5">
        <v>-0.28000000000000003</v>
      </c>
      <c r="AT134" s="5">
        <v>0.11</v>
      </c>
      <c r="AU134" s="5">
        <v>-0.36</v>
      </c>
      <c r="AV134" s="5">
        <v>0.27</v>
      </c>
      <c r="AW134" s="5">
        <v>158.6</v>
      </c>
      <c r="AX134" s="20">
        <v>235.28800000000001</v>
      </c>
      <c r="AY134" s="20">
        <v>216.625</v>
      </c>
      <c r="AZ134" s="20">
        <v>230.14949999999999</v>
      </c>
      <c r="BA134" s="21">
        <v>18.3</v>
      </c>
      <c r="BB134" s="21">
        <v>3.1</v>
      </c>
      <c r="BC134" s="21">
        <v>16.7</v>
      </c>
      <c r="BD134" s="21">
        <v>99.5</v>
      </c>
    </row>
    <row r="135" spans="2:56" hidden="1" x14ac:dyDescent="0.3">
      <c r="B135" s="3">
        <v>118</v>
      </c>
      <c r="C135" s="3" t="s">
        <v>382</v>
      </c>
      <c r="D135" s="3">
        <v>252133</v>
      </c>
      <c r="E135" s="3">
        <v>231898</v>
      </c>
      <c r="F135" s="5" t="s">
        <v>78</v>
      </c>
      <c r="G135" s="5">
        <v>220638</v>
      </c>
      <c r="H135" s="5">
        <v>231195</v>
      </c>
      <c r="I135" s="5" t="s">
        <v>383</v>
      </c>
      <c r="J135" s="5">
        <v>211558</v>
      </c>
      <c r="K135" s="5" t="s">
        <v>80</v>
      </c>
      <c r="L135" s="5" t="s">
        <v>80</v>
      </c>
      <c r="M135" s="5" t="s">
        <v>153</v>
      </c>
      <c r="N135" s="5">
        <v>5.7</v>
      </c>
      <c r="O135" s="5">
        <v>7.37</v>
      </c>
      <c r="P135" s="5">
        <v>9.49</v>
      </c>
      <c r="Q135" s="5">
        <v>8.5500000000000007</v>
      </c>
      <c r="R135" s="5">
        <v>1.82</v>
      </c>
      <c r="S135" s="5">
        <v>0.99</v>
      </c>
      <c r="T135" s="5">
        <v>2.02</v>
      </c>
      <c r="U135" s="5">
        <v>2.0299999999999998</v>
      </c>
      <c r="V135" s="5">
        <v>18.09</v>
      </c>
      <c r="W135" s="5">
        <v>11.98</v>
      </c>
      <c r="X135" s="5">
        <v>-0.77</v>
      </c>
      <c r="Y135" s="5">
        <v>-1.28</v>
      </c>
      <c r="Z135" s="5">
        <v>-1.78</v>
      </c>
      <c r="AA135" s="5">
        <v>-13.53</v>
      </c>
      <c r="AB135" s="5">
        <v>18.21</v>
      </c>
      <c r="AC135" s="5">
        <v>1.49</v>
      </c>
      <c r="AD135" s="5">
        <v>-39.82</v>
      </c>
      <c r="AE135" s="5">
        <v>-0.62</v>
      </c>
      <c r="AF135" s="5">
        <v>-0.63</v>
      </c>
      <c r="AG135" s="5">
        <v>-0.4</v>
      </c>
      <c r="AH135" s="5">
        <v>-0.18</v>
      </c>
      <c r="AI135" s="5">
        <v>0.22</v>
      </c>
      <c r="AJ135" s="5">
        <v>0.15</v>
      </c>
      <c r="AK135" s="5">
        <v>0.05</v>
      </c>
      <c r="AL135" s="5">
        <v>0.06</v>
      </c>
      <c r="AM135" s="5">
        <v>0.15</v>
      </c>
      <c r="AN135" s="5">
        <v>0.04</v>
      </c>
      <c r="AO135" s="5">
        <v>-0.09</v>
      </c>
      <c r="AP135" s="5">
        <v>0.08</v>
      </c>
      <c r="AQ135" s="5">
        <v>0.68</v>
      </c>
      <c r="AR135" s="5">
        <v>0</v>
      </c>
      <c r="AS135" s="5">
        <v>-0.46</v>
      </c>
      <c r="AT135" s="5">
        <v>-0.36</v>
      </c>
      <c r="AU135" s="5">
        <v>-0.38</v>
      </c>
      <c r="AV135" s="5">
        <v>0.28000000000000003</v>
      </c>
      <c r="AW135" s="5">
        <v>149.18</v>
      </c>
      <c r="AX135" s="20">
        <v>227.57299999999901</v>
      </c>
      <c r="AY135" s="20">
        <v>207.92349999999999</v>
      </c>
      <c r="AZ135" s="20">
        <v>218.94649999999999</v>
      </c>
      <c r="BA135" s="21">
        <v>16.7</v>
      </c>
      <c r="BB135" s="21">
        <v>3</v>
      </c>
      <c r="BC135" s="21">
        <v>18.2</v>
      </c>
      <c r="BD135" s="21">
        <v>99.5</v>
      </c>
    </row>
    <row r="136" spans="2:56" x14ac:dyDescent="0.3">
      <c r="B136" s="3">
        <v>119</v>
      </c>
      <c r="C136" s="3" t="s">
        <v>384</v>
      </c>
      <c r="D136" s="3">
        <v>250371</v>
      </c>
      <c r="E136" s="3">
        <v>231610</v>
      </c>
      <c r="F136" s="5" t="s">
        <v>133</v>
      </c>
      <c r="G136" s="5">
        <v>211503</v>
      </c>
      <c r="H136" s="5">
        <v>211969</v>
      </c>
      <c r="I136" s="5" t="s">
        <v>385</v>
      </c>
      <c r="J136" s="5">
        <v>160605</v>
      </c>
      <c r="K136" s="5" t="s">
        <v>80</v>
      </c>
      <c r="L136" s="5" t="s">
        <v>80</v>
      </c>
      <c r="M136" s="5" t="s">
        <v>81</v>
      </c>
      <c r="N136" s="5">
        <v>4.49</v>
      </c>
      <c r="O136" s="5">
        <v>6.19</v>
      </c>
      <c r="P136" s="5">
        <v>8.86</v>
      </c>
      <c r="Q136" s="5">
        <v>6.99</v>
      </c>
      <c r="R136" s="5">
        <v>1.77</v>
      </c>
      <c r="S136" s="5">
        <v>1.1599999999999999</v>
      </c>
      <c r="T136" s="5">
        <v>1.66</v>
      </c>
      <c r="U136" s="5">
        <v>1.81</v>
      </c>
      <c r="V136" s="5">
        <v>16.23</v>
      </c>
      <c r="W136" s="5">
        <v>14.69</v>
      </c>
      <c r="X136" s="5">
        <v>-1.72</v>
      </c>
      <c r="Y136" s="5">
        <v>-2.0299999999999998</v>
      </c>
      <c r="Z136" s="5">
        <v>-1.51</v>
      </c>
      <c r="AA136" s="5">
        <v>-7.46</v>
      </c>
      <c r="AB136" s="5">
        <v>16.010000000000002</v>
      </c>
      <c r="AC136" s="5">
        <v>0.64</v>
      </c>
      <c r="AD136" s="5">
        <v>-43.11</v>
      </c>
      <c r="AE136" s="5">
        <v>-0.61</v>
      </c>
      <c r="AF136" s="5">
        <v>-0.55000000000000004</v>
      </c>
      <c r="AG136" s="5">
        <v>-0.17</v>
      </c>
      <c r="AH136" s="5">
        <v>-0.26</v>
      </c>
      <c r="AI136" s="5">
        <v>0.28000000000000003</v>
      </c>
      <c r="AJ136" s="5">
        <v>0.28000000000000003</v>
      </c>
      <c r="AK136" s="5">
        <v>0.06</v>
      </c>
      <c r="AL136" s="5">
        <v>0.05</v>
      </c>
      <c r="AM136" s="5">
        <v>0.14000000000000001</v>
      </c>
      <c r="AN136" s="5">
        <v>0.08</v>
      </c>
      <c r="AO136" s="5">
        <v>-0.81</v>
      </c>
      <c r="AP136" s="5">
        <v>0.18</v>
      </c>
      <c r="AQ136" s="5">
        <v>0.47</v>
      </c>
      <c r="AR136" s="5">
        <v>0</v>
      </c>
      <c r="AS136" s="5">
        <v>-0.21</v>
      </c>
      <c r="AT136" s="5">
        <v>-0.64</v>
      </c>
      <c r="AU136" s="5">
        <v>-0.44</v>
      </c>
      <c r="AV136" s="5">
        <v>0.24</v>
      </c>
      <c r="AW136" s="5">
        <v>157.51</v>
      </c>
      <c r="AX136" s="20">
        <v>239.1585</v>
      </c>
      <c r="AY136" s="20">
        <v>215.3665</v>
      </c>
      <c r="AZ136" s="20">
        <v>239.57550000000001</v>
      </c>
      <c r="BA136" s="21">
        <v>17.899999999999999</v>
      </c>
      <c r="BB136" s="21">
        <v>2.4</v>
      </c>
      <c r="BC136" s="21">
        <v>13.4</v>
      </c>
      <c r="BD136" s="21">
        <v>99.9</v>
      </c>
    </row>
    <row r="137" spans="2:56" x14ac:dyDescent="0.3">
      <c r="B137" s="3">
        <v>120</v>
      </c>
      <c r="C137" s="3" t="s">
        <v>386</v>
      </c>
      <c r="D137" s="3">
        <v>252279</v>
      </c>
      <c r="E137" s="3">
        <v>231989</v>
      </c>
      <c r="F137" s="5" t="s">
        <v>260</v>
      </c>
      <c r="G137" s="5">
        <v>221401</v>
      </c>
      <c r="H137" s="5">
        <v>232105</v>
      </c>
      <c r="I137" s="5" t="s">
        <v>387</v>
      </c>
      <c r="J137" s="5">
        <v>211503</v>
      </c>
      <c r="K137" s="5" t="s">
        <v>80</v>
      </c>
      <c r="L137" s="5" t="s">
        <v>80</v>
      </c>
      <c r="M137" s="5" t="s">
        <v>81</v>
      </c>
      <c r="N137" s="5">
        <v>6.01</v>
      </c>
      <c r="O137" s="5">
        <v>9.5399999999999991</v>
      </c>
      <c r="P137" s="5">
        <v>11.5</v>
      </c>
      <c r="Q137" s="5">
        <v>7.56</v>
      </c>
      <c r="R137" s="5">
        <v>0.57999999999999996</v>
      </c>
      <c r="S137" s="5">
        <v>0.53</v>
      </c>
      <c r="T137" s="5">
        <v>0.57999999999999996</v>
      </c>
      <c r="U137" s="5">
        <v>0.96</v>
      </c>
      <c r="V137" s="5">
        <v>19.57</v>
      </c>
      <c r="W137" s="5">
        <v>13.53</v>
      </c>
      <c r="X137" s="5">
        <v>0.34</v>
      </c>
      <c r="Y137" s="5">
        <v>-0.16</v>
      </c>
      <c r="Z137" s="5">
        <v>-1.8</v>
      </c>
      <c r="AA137" s="5">
        <v>-22.07</v>
      </c>
      <c r="AB137" s="5">
        <v>22.34</v>
      </c>
      <c r="AC137" s="5">
        <v>2.91</v>
      </c>
      <c r="AD137" s="5">
        <v>-52.53</v>
      </c>
      <c r="AE137" s="5">
        <v>-1.02</v>
      </c>
      <c r="AF137" s="5">
        <v>-0.53</v>
      </c>
      <c r="AG137" s="5">
        <v>-0.69</v>
      </c>
      <c r="AH137" s="5">
        <v>-0.32</v>
      </c>
      <c r="AI137" s="5">
        <v>0.26</v>
      </c>
      <c r="AJ137" s="5">
        <v>0.31</v>
      </c>
      <c r="AK137" s="5">
        <v>7.0000000000000007E-2</v>
      </c>
      <c r="AL137" s="5">
        <v>0.02</v>
      </c>
      <c r="AM137" s="5">
        <v>0.1</v>
      </c>
      <c r="AN137" s="5">
        <v>7.0000000000000007E-2</v>
      </c>
      <c r="AO137" s="5">
        <v>0.34</v>
      </c>
      <c r="AP137" s="5">
        <v>0.44</v>
      </c>
      <c r="AQ137" s="5">
        <v>1.1200000000000001</v>
      </c>
      <c r="AR137" s="5">
        <v>0</v>
      </c>
      <c r="AS137" s="5">
        <v>-0.13</v>
      </c>
      <c r="AT137" s="5">
        <v>-0.35</v>
      </c>
      <c r="AU137" s="5">
        <v>-0.51</v>
      </c>
      <c r="AV137" s="5">
        <v>0.17</v>
      </c>
      <c r="AW137" s="5">
        <v>158.26</v>
      </c>
      <c r="AX137" s="20">
        <v>241.14899999999901</v>
      </c>
      <c r="AY137" s="20">
        <v>224.80099999999999</v>
      </c>
      <c r="AZ137" s="20">
        <v>220.298</v>
      </c>
      <c r="BA137" s="21">
        <v>19</v>
      </c>
      <c r="BB137" s="21">
        <v>2.5</v>
      </c>
      <c r="BC137" s="21">
        <v>12.9</v>
      </c>
      <c r="BD137" s="21">
        <v>99.6</v>
      </c>
    </row>
    <row r="138" spans="2:56" hidden="1" x14ac:dyDescent="0.3">
      <c r="B138" s="3">
        <v>121</v>
      </c>
      <c r="C138" s="3" t="s">
        <v>388</v>
      </c>
      <c r="D138" s="3">
        <v>250546</v>
      </c>
      <c r="E138" s="3">
        <v>242204</v>
      </c>
      <c r="F138" s="5" t="s">
        <v>117</v>
      </c>
      <c r="G138" s="5" t="s">
        <v>823</v>
      </c>
      <c r="H138" s="5">
        <v>171846</v>
      </c>
      <c r="I138" s="5" t="s">
        <v>389</v>
      </c>
      <c r="J138" s="5">
        <v>130594</v>
      </c>
      <c r="K138" s="5" t="s">
        <v>80</v>
      </c>
      <c r="L138" s="5" t="s">
        <v>67</v>
      </c>
      <c r="M138" s="5" t="s">
        <v>81</v>
      </c>
      <c r="N138" s="5">
        <v>4.6900000000000004</v>
      </c>
      <c r="O138" s="5">
        <v>6.1</v>
      </c>
      <c r="P138" s="5">
        <v>8.6</v>
      </c>
      <c r="Q138" s="5">
        <v>6.22</v>
      </c>
      <c r="R138" s="5">
        <v>1.97</v>
      </c>
      <c r="S138" s="5">
        <v>1.52</v>
      </c>
      <c r="T138" s="5">
        <v>2.0299999999999998</v>
      </c>
      <c r="U138" s="5">
        <v>2.59</v>
      </c>
      <c r="V138" s="5">
        <v>22.02</v>
      </c>
      <c r="W138" s="5">
        <v>17.14</v>
      </c>
      <c r="X138" s="5">
        <v>0.12</v>
      </c>
      <c r="Y138" s="5">
        <v>-0.15</v>
      </c>
      <c r="Z138" s="5">
        <v>-1.65</v>
      </c>
      <c r="AA138" s="5">
        <v>-11.94</v>
      </c>
      <c r="AB138" s="5">
        <v>22.25</v>
      </c>
      <c r="AC138" s="5">
        <v>-0.13</v>
      </c>
      <c r="AD138" s="5">
        <v>-39.72</v>
      </c>
      <c r="AE138" s="5">
        <v>-0.98</v>
      </c>
      <c r="AF138" s="5">
        <v>-0.38</v>
      </c>
      <c r="AG138" s="5">
        <v>-0.21</v>
      </c>
      <c r="AH138" s="5">
        <v>0.06</v>
      </c>
      <c r="AI138" s="5">
        <v>0.23</v>
      </c>
      <c r="AJ138" s="5">
        <v>0.13</v>
      </c>
      <c r="AK138" s="5">
        <v>0.08</v>
      </c>
      <c r="AL138" s="5">
        <v>0</v>
      </c>
      <c r="AM138" s="5">
        <v>0.09</v>
      </c>
      <c r="AN138" s="5">
        <v>0.05</v>
      </c>
      <c r="AO138" s="5">
        <v>0.11</v>
      </c>
      <c r="AP138" s="5">
        <v>0.33</v>
      </c>
      <c r="AQ138" s="5">
        <v>-0.3</v>
      </c>
      <c r="AR138" s="5">
        <v>0</v>
      </c>
      <c r="AS138" s="5">
        <v>-0.48</v>
      </c>
      <c r="AT138" s="5">
        <v>-1.23</v>
      </c>
      <c r="AU138" s="5">
        <v>-0.49</v>
      </c>
      <c r="AV138" s="5">
        <v>0.3</v>
      </c>
      <c r="AW138" s="5">
        <v>154.66</v>
      </c>
      <c r="AX138" s="20">
        <v>232.5145</v>
      </c>
      <c r="AY138" s="20">
        <v>213.875</v>
      </c>
      <c r="AZ138" s="20">
        <v>216.0335</v>
      </c>
      <c r="BA138" s="21">
        <v>19</v>
      </c>
      <c r="BB138" s="21">
        <v>3.1</v>
      </c>
      <c r="BC138" s="21">
        <v>16.5</v>
      </c>
      <c r="BD138" s="21">
        <v>99.4</v>
      </c>
    </row>
    <row r="139" spans="2:56" x14ac:dyDescent="0.3">
      <c r="B139" s="3">
        <v>122</v>
      </c>
      <c r="C139" s="3" t="s">
        <v>390</v>
      </c>
      <c r="D139" s="3">
        <v>250720</v>
      </c>
      <c r="E139" s="3">
        <v>230511</v>
      </c>
      <c r="F139" s="5" t="s">
        <v>113</v>
      </c>
      <c r="G139" s="5">
        <v>211938</v>
      </c>
      <c r="H139" s="5">
        <v>210908</v>
      </c>
      <c r="I139" s="5" t="s">
        <v>391</v>
      </c>
      <c r="J139" s="5" t="s">
        <v>834</v>
      </c>
      <c r="K139" s="5" t="s">
        <v>80</v>
      </c>
      <c r="L139" s="5" t="s">
        <v>80</v>
      </c>
      <c r="M139" s="5" t="s">
        <v>81</v>
      </c>
      <c r="N139" s="5">
        <v>7.75</v>
      </c>
      <c r="O139" s="5">
        <v>10.46</v>
      </c>
      <c r="P139" s="5">
        <v>11.98</v>
      </c>
      <c r="Q139" s="5">
        <v>10.48</v>
      </c>
      <c r="R139" s="5">
        <v>1.28</v>
      </c>
      <c r="S139" s="5">
        <v>0.82</v>
      </c>
      <c r="T139" s="5">
        <v>0.96</v>
      </c>
      <c r="U139" s="5">
        <v>1.4</v>
      </c>
      <c r="V139" s="5">
        <v>23.93</v>
      </c>
      <c r="W139" s="5">
        <v>19.309999999999999</v>
      </c>
      <c r="X139" s="5">
        <v>-0.92</v>
      </c>
      <c r="Y139" s="5">
        <v>-1.1000000000000001</v>
      </c>
      <c r="Z139" s="5">
        <v>-0.08</v>
      </c>
      <c r="AA139" s="5">
        <v>-17.25</v>
      </c>
      <c r="AB139" s="5">
        <v>17.600000000000001</v>
      </c>
      <c r="AC139" s="5">
        <v>-2.39</v>
      </c>
      <c r="AD139" s="5">
        <v>-20.47</v>
      </c>
      <c r="AE139" s="5">
        <v>-1.42</v>
      </c>
      <c r="AF139" s="5">
        <v>-0.66</v>
      </c>
      <c r="AG139" s="5">
        <v>-0.28000000000000003</v>
      </c>
      <c r="AH139" s="5">
        <v>-0.2</v>
      </c>
      <c r="AI139" s="5">
        <v>0.28999999999999998</v>
      </c>
      <c r="AJ139" s="5">
        <v>0.13</v>
      </c>
      <c r="AK139" s="5">
        <v>0.05</v>
      </c>
      <c r="AL139" s="5">
        <v>0.05</v>
      </c>
      <c r="AM139" s="5">
        <v>0.21</v>
      </c>
      <c r="AN139" s="5">
        <v>0.05</v>
      </c>
      <c r="AO139" s="5">
        <v>-0.5</v>
      </c>
      <c r="AP139" s="5">
        <v>0.11</v>
      </c>
      <c r="AQ139" s="5">
        <v>3.11</v>
      </c>
      <c r="AR139" s="5">
        <v>0</v>
      </c>
      <c r="AS139" s="5">
        <v>-0.43</v>
      </c>
      <c r="AT139" s="5">
        <v>-0.35</v>
      </c>
      <c r="AU139" s="5">
        <v>-7.0000000000000007E-2</v>
      </c>
      <c r="AV139" s="5">
        <v>0.31</v>
      </c>
      <c r="AW139" s="5">
        <v>167.81</v>
      </c>
      <c r="AX139" s="20">
        <v>239.1985</v>
      </c>
      <c r="AY139" s="20">
        <v>220.05799999999999</v>
      </c>
      <c r="AZ139" s="20">
        <v>234.89250000000001</v>
      </c>
      <c r="BA139" s="21">
        <v>19.2</v>
      </c>
      <c r="BB139" s="21">
        <v>3.5</v>
      </c>
      <c r="BC139" s="21">
        <v>18.100000000000001</v>
      </c>
      <c r="BD139" s="21">
        <v>99.5</v>
      </c>
    </row>
    <row r="140" spans="2:56" hidden="1" x14ac:dyDescent="0.3">
      <c r="B140" s="3">
        <v>123</v>
      </c>
      <c r="C140" s="3" t="s">
        <v>392</v>
      </c>
      <c r="D140" s="3">
        <v>251949</v>
      </c>
      <c r="E140" s="3">
        <v>231279</v>
      </c>
      <c r="F140" s="5" t="s">
        <v>163</v>
      </c>
      <c r="G140" s="5">
        <v>201212</v>
      </c>
      <c r="H140" s="5">
        <v>231093</v>
      </c>
      <c r="I140" s="5" t="s">
        <v>393</v>
      </c>
      <c r="J140" s="5">
        <v>210997</v>
      </c>
      <c r="K140" s="5" t="s">
        <v>67</v>
      </c>
      <c r="L140" s="5" t="s">
        <v>67</v>
      </c>
      <c r="M140" s="5" t="s">
        <v>81</v>
      </c>
      <c r="N140" s="5">
        <v>6.18</v>
      </c>
      <c r="O140" s="5">
        <v>7.15</v>
      </c>
      <c r="P140" s="5">
        <v>8.98</v>
      </c>
      <c r="Q140" s="5">
        <v>6.16</v>
      </c>
      <c r="R140" s="5">
        <v>1.01</v>
      </c>
      <c r="S140" s="5">
        <v>0.74</v>
      </c>
      <c r="T140" s="5">
        <v>2.54</v>
      </c>
      <c r="U140" s="5">
        <v>2.89</v>
      </c>
      <c r="V140" s="5">
        <v>21.2</v>
      </c>
      <c r="W140" s="5">
        <v>20.49</v>
      </c>
      <c r="X140" s="5">
        <v>-0.9</v>
      </c>
      <c r="Y140" s="5">
        <v>-1.04</v>
      </c>
      <c r="Z140" s="5">
        <v>-0.95</v>
      </c>
      <c r="AA140" s="5">
        <v>-14.08</v>
      </c>
      <c r="AB140" s="5">
        <v>16.649999999999999</v>
      </c>
      <c r="AC140" s="5">
        <v>-1.53</v>
      </c>
      <c r="AD140" s="5">
        <v>14.48</v>
      </c>
      <c r="AE140" s="5">
        <v>-0.85</v>
      </c>
      <c r="AF140" s="5">
        <v>-0.49</v>
      </c>
      <c r="AG140" s="5">
        <v>-0.47</v>
      </c>
      <c r="AH140" s="5">
        <v>0.21</v>
      </c>
      <c r="AI140" s="5">
        <v>0.15</v>
      </c>
      <c r="AJ140" s="5">
        <v>0.06</v>
      </c>
      <c r="AK140" s="5">
        <v>0.05</v>
      </c>
      <c r="AL140" s="5">
        <v>-0.04</v>
      </c>
      <c r="AM140" s="5">
        <v>0.02</v>
      </c>
      <c r="AN140" s="5">
        <v>0.06</v>
      </c>
      <c r="AO140" s="5">
        <v>0.17</v>
      </c>
      <c r="AP140" s="5">
        <v>-0.59</v>
      </c>
      <c r="AQ140" s="5">
        <v>3.2</v>
      </c>
      <c r="AR140" s="5">
        <v>0</v>
      </c>
      <c r="AS140" s="5">
        <v>-0.51</v>
      </c>
      <c r="AT140" s="5">
        <v>-0.81</v>
      </c>
      <c r="AU140" s="5">
        <v>-0.49</v>
      </c>
      <c r="AV140" s="5">
        <v>0.25</v>
      </c>
      <c r="AW140" s="5">
        <v>151.84</v>
      </c>
      <c r="AX140" s="20">
        <v>226.745</v>
      </c>
      <c r="AY140" s="20">
        <v>204.69799999999901</v>
      </c>
      <c r="AZ140" s="20">
        <v>222.72949999999901</v>
      </c>
      <c r="BA140" s="21">
        <v>18.2</v>
      </c>
      <c r="BB140" s="21">
        <v>3.5</v>
      </c>
      <c r="BC140" s="21">
        <v>19.2</v>
      </c>
      <c r="BD140" s="21">
        <v>99.5</v>
      </c>
    </row>
    <row r="141" spans="2:56" hidden="1" x14ac:dyDescent="0.3">
      <c r="B141" s="3">
        <v>124</v>
      </c>
      <c r="C141" s="3" t="s">
        <v>394</v>
      </c>
      <c r="D141" s="3">
        <v>250605</v>
      </c>
      <c r="E141" s="3">
        <v>242025</v>
      </c>
      <c r="F141" s="5" t="s">
        <v>137</v>
      </c>
      <c r="G141" s="5" t="s">
        <v>824</v>
      </c>
      <c r="H141" s="5">
        <v>221971</v>
      </c>
      <c r="I141" s="5" t="s">
        <v>395</v>
      </c>
      <c r="J141" s="5" t="s">
        <v>822</v>
      </c>
      <c r="K141" s="5" t="s">
        <v>80</v>
      </c>
      <c r="L141" s="5" t="s">
        <v>80</v>
      </c>
      <c r="M141" s="5" t="s">
        <v>81</v>
      </c>
      <c r="N141" s="5">
        <v>6.18</v>
      </c>
      <c r="O141" s="5">
        <v>9.16</v>
      </c>
      <c r="P141" s="5">
        <v>12.27</v>
      </c>
      <c r="Q141" s="5">
        <v>8.0500000000000007</v>
      </c>
      <c r="R141" s="5">
        <v>0.63</v>
      </c>
      <c r="S141" s="5">
        <v>0.92</v>
      </c>
      <c r="T141" s="5">
        <v>1.04</v>
      </c>
      <c r="U141" s="5">
        <v>1.81</v>
      </c>
      <c r="V141" s="5">
        <v>30.5</v>
      </c>
      <c r="W141" s="5">
        <v>23.11</v>
      </c>
      <c r="X141" s="5">
        <v>0.2</v>
      </c>
      <c r="Y141" s="5">
        <v>0.08</v>
      </c>
      <c r="Z141" s="5">
        <v>-1.03</v>
      </c>
      <c r="AA141" s="5">
        <v>-12.68</v>
      </c>
      <c r="AB141" s="5">
        <v>19.73</v>
      </c>
      <c r="AC141" s="5">
        <v>0.67</v>
      </c>
      <c r="AD141" s="5">
        <v>-62.38</v>
      </c>
      <c r="AE141" s="5">
        <v>-1.01</v>
      </c>
      <c r="AF141" s="5">
        <v>-0.28000000000000003</v>
      </c>
      <c r="AG141" s="5">
        <v>-0.02</v>
      </c>
      <c r="AH141" s="5">
        <v>-0.23</v>
      </c>
      <c r="AI141" s="5">
        <v>0.19</v>
      </c>
      <c r="AJ141" s="5">
        <v>0.14000000000000001</v>
      </c>
      <c r="AK141" s="5">
        <v>0.04</v>
      </c>
      <c r="AL141" s="5">
        <v>0.04</v>
      </c>
      <c r="AM141" s="5">
        <v>0.16</v>
      </c>
      <c r="AN141" s="5">
        <v>0.02</v>
      </c>
      <c r="AO141" s="5">
        <v>-1.32</v>
      </c>
      <c r="AP141" s="5">
        <v>-0.06</v>
      </c>
      <c r="AQ141" s="5">
        <v>0.97</v>
      </c>
      <c r="AR141" s="5">
        <v>0</v>
      </c>
      <c r="AS141" s="5">
        <v>0.06</v>
      </c>
      <c r="AT141" s="5">
        <v>0.09</v>
      </c>
      <c r="AU141" s="5">
        <v>-0.08</v>
      </c>
      <c r="AV141" s="5">
        <v>0.36</v>
      </c>
      <c r="AW141" s="5">
        <v>158.77000000000001</v>
      </c>
      <c r="AX141" s="20">
        <v>225.869</v>
      </c>
      <c r="AY141" s="20">
        <v>208.67449999999999</v>
      </c>
      <c r="AZ141" s="20">
        <v>217.4735</v>
      </c>
      <c r="BA141" s="21">
        <v>20.399999999999999</v>
      </c>
      <c r="BB141" s="21">
        <v>3.3</v>
      </c>
      <c r="BC141" s="21">
        <v>16.2</v>
      </c>
      <c r="BD141" s="21">
        <v>99.2</v>
      </c>
    </row>
    <row r="142" spans="2:56" x14ac:dyDescent="0.3">
      <c r="B142" s="3">
        <v>125</v>
      </c>
      <c r="C142" s="3" t="s">
        <v>396</v>
      </c>
      <c r="D142" s="3">
        <v>251364</v>
      </c>
      <c r="E142" s="3">
        <v>230006</v>
      </c>
      <c r="F142" s="5" t="s">
        <v>129</v>
      </c>
      <c r="G142" s="5">
        <v>210997</v>
      </c>
      <c r="H142" s="5">
        <v>212069</v>
      </c>
      <c r="I142" s="5" t="s">
        <v>397</v>
      </c>
      <c r="J142" s="5" t="s">
        <v>822</v>
      </c>
      <c r="K142" s="5" t="s">
        <v>80</v>
      </c>
      <c r="L142" s="5" t="s">
        <v>80</v>
      </c>
      <c r="M142" s="5" t="s">
        <v>153</v>
      </c>
      <c r="N142" s="5">
        <v>6.39</v>
      </c>
      <c r="O142" s="5">
        <v>11.02</v>
      </c>
      <c r="P142" s="5">
        <v>13.1</v>
      </c>
      <c r="Q142" s="5">
        <v>9.89</v>
      </c>
      <c r="R142" s="5">
        <v>0.79</v>
      </c>
      <c r="S142" s="5">
        <v>0.41</v>
      </c>
      <c r="T142" s="5">
        <v>7.0000000000000007E-2</v>
      </c>
      <c r="U142" s="5">
        <v>0.22</v>
      </c>
      <c r="V142" s="5">
        <v>31.96</v>
      </c>
      <c r="W142" s="5">
        <v>22.06</v>
      </c>
      <c r="X142" s="5">
        <v>0.38</v>
      </c>
      <c r="Y142" s="5">
        <v>0.09</v>
      </c>
      <c r="Z142" s="5">
        <v>-2.16</v>
      </c>
      <c r="AA142" s="5">
        <v>-20.66</v>
      </c>
      <c r="AB142" s="5">
        <v>26.01</v>
      </c>
      <c r="AC142" s="5">
        <v>2.67</v>
      </c>
      <c r="AD142" s="5">
        <v>-1</v>
      </c>
      <c r="AE142" s="5">
        <v>-0.87</v>
      </c>
      <c r="AF142" s="5">
        <v>-0.63</v>
      </c>
      <c r="AG142" s="5">
        <v>-0.21</v>
      </c>
      <c r="AH142" s="5">
        <v>-0.36</v>
      </c>
      <c r="AI142" s="5">
        <v>0.25</v>
      </c>
      <c r="AJ142" s="5">
        <v>0.16</v>
      </c>
      <c r="AK142" s="5">
        <v>0.06</v>
      </c>
      <c r="AL142" s="5">
        <v>0.05</v>
      </c>
      <c r="AM142" s="5">
        <v>0.19</v>
      </c>
      <c r="AN142" s="5">
        <v>0.03</v>
      </c>
      <c r="AO142" s="5">
        <v>0.11</v>
      </c>
      <c r="AP142" s="5">
        <v>-0.6</v>
      </c>
      <c r="AQ142" s="5">
        <v>3.42</v>
      </c>
      <c r="AR142" s="5">
        <v>0</v>
      </c>
      <c r="AS142" s="5">
        <v>-0.61</v>
      </c>
      <c r="AT142" s="5">
        <v>-0.62</v>
      </c>
      <c r="AU142" s="5">
        <v>-0.68</v>
      </c>
      <c r="AV142" s="5">
        <v>0.26</v>
      </c>
      <c r="AW142" s="5">
        <v>153.94</v>
      </c>
      <c r="AX142" s="20">
        <v>233.168499999999</v>
      </c>
      <c r="AY142" s="20">
        <v>211.02449999999999</v>
      </c>
      <c r="AZ142" s="20">
        <v>216.8075</v>
      </c>
      <c r="BA142" s="21">
        <v>19.399999999999999</v>
      </c>
      <c r="BB142" s="21">
        <v>2.9</v>
      </c>
      <c r="BC142" s="21">
        <v>14.9</v>
      </c>
      <c r="BD142" s="21">
        <v>99.9</v>
      </c>
    </row>
    <row r="143" spans="2:56" hidden="1" x14ac:dyDescent="0.3">
      <c r="B143" s="3">
        <v>126</v>
      </c>
      <c r="C143" s="3" t="s">
        <v>398</v>
      </c>
      <c r="D143" s="3">
        <v>251280</v>
      </c>
      <c r="E143" s="3">
        <v>230511</v>
      </c>
      <c r="F143" s="5" t="s">
        <v>113</v>
      </c>
      <c r="G143" s="5">
        <v>211938</v>
      </c>
      <c r="H143" s="5">
        <v>200511</v>
      </c>
      <c r="I143" s="5" t="s">
        <v>399</v>
      </c>
      <c r="J143" s="5">
        <v>180963</v>
      </c>
      <c r="K143" s="5" t="s">
        <v>80</v>
      </c>
      <c r="L143" s="5" t="s">
        <v>80</v>
      </c>
      <c r="M143" s="5" t="s">
        <v>81</v>
      </c>
      <c r="N143" s="5">
        <v>6.59</v>
      </c>
      <c r="O143" s="5">
        <v>8.09</v>
      </c>
      <c r="P143" s="5">
        <v>10.91</v>
      </c>
      <c r="Q143" s="5">
        <v>8.3699999999999992</v>
      </c>
      <c r="R143" s="5">
        <v>1.93</v>
      </c>
      <c r="S143" s="5">
        <v>1.03</v>
      </c>
      <c r="T143" s="5">
        <v>2.11</v>
      </c>
      <c r="U143" s="5">
        <v>2.34</v>
      </c>
      <c r="V143" s="5">
        <v>25.26</v>
      </c>
      <c r="W143" s="5">
        <v>19.64</v>
      </c>
      <c r="X143" s="5">
        <v>-1.05</v>
      </c>
      <c r="Y143" s="5">
        <v>-1.1000000000000001</v>
      </c>
      <c r="Z143" s="5">
        <v>-0.41</v>
      </c>
      <c r="AA143" s="5">
        <v>-9.48</v>
      </c>
      <c r="AB143" s="5">
        <v>16.399999999999999</v>
      </c>
      <c r="AC143" s="5">
        <v>-0.82</v>
      </c>
      <c r="AD143" s="5">
        <v>-24.84</v>
      </c>
      <c r="AE143" s="5">
        <v>-1.3</v>
      </c>
      <c r="AF143" s="5">
        <v>-0.22</v>
      </c>
      <c r="AG143" s="5">
        <v>-0.01</v>
      </c>
      <c r="AH143" s="5">
        <v>-0.15</v>
      </c>
      <c r="AI143" s="5">
        <v>0.19</v>
      </c>
      <c r="AJ143" s="5">
        <v>0.01</v>
      </c>
      <c r="AK143" s="5">
        <v>0.05</v>
      </c>
      <c r="AL143" s="5">
        <v>0</v>
      </c>
      <c r="AM143" s="5">
        <v>0.08</v>
      </c>
      <c r="AN143" s="5">
        <v>0.05</v>
      </c>
      <c r="AO143" s="5">
        <v>-1.03</v>
      </c>
      <c r="AP143" s="5">
        <v>0.01</v>
      </c>
      <c r="AQ143" s="5">
        <v>1.23</v>
      </c>
      <c r="AR143" s="5">
        <v>0</v>
      </c>
      <c r="AS143" s="5">
        <v>-0.4</v>
      </c>
      <c r="AT143" s="5">
        <v>-0.9</v>
      </c>
      <c r="AU143" s="5">
        <v>-0.3</v>
      </c>
      <c r="AV143" s="5">
        <v>0.45</v>
      </c>
      <c r="AW143" s="5">
        <v>161.46</v>
      </c>
      <c r="AX143" s="20">
        <v>231.03699999999901</v>
      </c>
      <c r="AY143" s="20">
        <v>211.16550000000001</v>
      </c>
      <c r="AZ143" s="20">
        <v>230.17999999999901</v>
      </c>
      <c r="BA143" s="21">
        <v>17.5</v>
      </c>
      <c r="BB143" s="21">
        <v>3</v>
      </c>
      <c r="BC143" s="21">
        <v>17.2</v>
      </c>
      <c r="BD143" s="21">
        <v>99.8</v>
      </c>
    </row>
    <row r="144" spans="2:56" hidden="1" x14ac:dyDescent="0.3">
      <c r="B144" s="3">
        <v>127</v>
      </c>
      <c r="C144" s="3" t="s">
        <v>400</v>
      </c>
      <c r="D144" s="3">
        <v>250218</v>
      </c>
      <c r="E144" s="3">
        <v>240958</v>
      </c>
      <c r="F144" s="5" t="s">
        <v>401</v>
      </c>
      <c r="G144" s="5" t="s">
        <v>825</v>
      </c>
      <c r="H144" s="5">
        <v>221114</v>
      </c>
      <c r="I144" s="5" t="s">
        <v>402</v>
      </c>
      <c r="J144" s="5" t="s">
        <v>822</v>
      </c>
      <c r="K144" s="5" t="s">
        <v>67</v>
      </c>
      <c r="L144" s="5" t="s">
        <v>67</v>
      </c>
      <c r="M144" s="5" t="s">
        <v>153</v>
      </c>
      <c r="N144" s="5">
        <v>5.04</v>
      </c>
      <c r="O144" s="5">
        <v>9.23</v>
      </c>
      <c r="P144" s="5">
        <v>12.34</v>
      </c>
      <c r="Q144" s="5">
        <v>9.02</v>
      </c>
      <c r="R144" s="5">
        <v>1.81</v>
      </c>
      <c r="S144" s="5">
        <v>1.25</v>
      </c>
      <c r="T144" s="5">
        <v>2.0099999999999998</v>
      </c>
      <c r="U144" s="5">
        <v>2.19</v>
      </c>
      <c r="V144" s="5">
        <v>16.239999999999998</v>
      </c>
      <c r="W144" s="5">
        <v>8.27</v>
      </c>
      <c r="X144" s="5">
        <v>-0.82</v>
      </c>
      <c r="Y144" s="5">
        <v>-0.98</v>
      </c>
      <c r="Z144" s="5">
        <v>-1.58</v>
      </c>
      <c r="AA144" s="5">
        <v>-7.4</v>
      </c>
      <c r="AB144" s="5">
        <v>15.58</v>
      </c>
      <c r="AC144" s="5">
        <v>0.99</v>
      </c>
      <c r="AD144" s="5">
        <v>-34.42</v>
      </c>
      <c r="AE144" s="5">
        <v>-1.25</v>
      </c>
      <c r="AF144" s="5">
        <v>-0.08</v>
      </c>
      <c r="AG144" s="5">
        <v>-0.26</v>
      </c>
      <c r="AH144" s="5">
        <v>-0.04</v>
      </c>
      <c r="AI144" s="5">
        <v>0.12</v>
      </c>
      <c r="AJ144" s="5">
        <v>0.15</v>
      </c>
      <c r="AK144" s="5">
        <v>0.06</v>
      </c>
      <c r="AL144" s="5">
        <v>-0.03</v>
      </c>
      <c r="AM144" s="5">
        <v>-0.01</v>
      </c>
      <c r="AN144" s="5">
        <v>0.04</v>
      </c>
      <c r="AO144" s="5">
        <v>0.89</v>
      </c>
      <c r="AP144" s="5">
        <v>-0.36</v>
      </c>
      <c r="AQ144" s="5">
        <v>2.73</v>
      </c>
      <c r="AR144" s="5">
        <v>0</v>
      </c>
      <c r="AS144" s="5">
        <v>-0.39</v>
      </c>
      <c r="AT144" s="5">
        <v>-0.02</v>
      </c>
      <c r="AU144" s="5">
        <v>-0.9</v>
      </c>
      <c r="AV144" s="5">
        <v>0.41</v>
      </c>
      <c r="AW144" s="5">
        <v>149.6</v>
      </c>
      <c r="AX144" s="20">
        <v>212.62450000000001</v>
      </c>
      <c r="AY144" s="20">
        <v>197.29499999999999</v>
      </c>
      <c r="AZ144" s="20">
        <v>203.70999999999901</v>
      </c>
      <c r="BA144" s="21">
        <v>16.399999999999999</v>
      </c>
      <c r="BB144" s="21">
        <v>2.8</v>
      </c>
      <c r="BC144" s="21">
        <v>17.100000000000001</v>
      </c>
      <c r="BD144" s="21">
        <v>100</v>
      </c>
    </row>
    <row r="145" spans="2:56" hidden="1" x14ac:dyDescent="0.3">
      <c r="B145" s="3">
        <v>128</v>
      </c>
      <c r="C145" s="3" t="s">
        <v>403</v>
      </c>
      <c r="D145" s="3">
        <v>251780</v>
      </c>
      <c r="E145" s="3">
        <v>231892</v>
      </c>
      <c r="F145" s="5" t="s">
        <v>199</v>
      </c>
      <c r="G145" s="5">
        <v>220638</v>
      </c>
      <c r="H145" s="5">
        <v>230308</v>
      </c>
      <c r="I145" s="5" t="s">
        <v>404</v>
      </c>
      <c r="J145" s="5">
        <v>200716</v>
      </c>
      <c r="K145" s="5" t="s">
        <v>67</v>
      </c>
      <c r="L145" s="5" t="s">
        <v>67</v>
      </c>
      <c r="M145" s="5" t="s">
        <v>81</v>
      </c>
      <c r="N145" s="5">
        <v>4.83</v>
      </c>
      <c r="O145" s="5">
        <v>7.08</v>
      </c>
      <c r="P145" s="5">
        <v>9.9600000000000009</v>
      </c>
      <c r="Q145" s="5">
        <v>6.39</v>
      </c>
      <c r="R145" s="5">
        <v>0.71</v>
      </c>
      <c r="S145" s="5">
        <v>0.5</v>
      </c>
      <c r="T145" s="5">
        <v>0.8</v>
      </c>
      <c r="U145" s="5">
        <v>0.77</v>
      </c>
      <c r="V145" s="5">
        <v>29.57</v>
      </c>
      <c r="W145" s="5">
        <v>28.5</v>
      </c>
      <c r="X145" s="5">
        <v>0.5</v>
      </c>
      <c r="Y145" s="5">
        <v>0.23</v>
      </c>
      <c r="Z145" s="5">
        <v>-1.56</v>
      </c>
      <c r="AA145" s="5">
        <v>-21.08</v>
      </c>
      <c r="AB145" s="5">
        <v>25.22</v>
      </c>
      <c r="AC145" s="5">
        <v>3.67</v>
      </c>
      <c r="AD145" s="5">
        <v>-48.91</v>
      </c>
      <c r="AE145" s="5">
        <v>-0.87</v>
      </c>
      <c r="AF145" s="5">
        <v>-0.19</v>
      </c>
      <c r="AG145" s="5">
        <v>-0.13</v>
      </c>
      <c r="AH145" s="5">
        <v>-0.11</v>
      </c>
      <c r="AI145" s="5">
        <v>0.19</v>
      </c>
      <c r="AJ145" s="5">
        <v>0.2</v>
      </c>
      <c r="AK145" s="5">
        <v>0.06</v>
      </c>
      <c r="AL145" s="5">
        <v>0.04</v>
      </c>
      <c r="AM145" s="5">
        <v>0.08</v>
      </c>
      <c r="AN145" s="5">
        <v>0.04</v>
      </c>
      <c r="AO145" s="5">
        <v>0.26</v>
      </c>
      <c r="AP145" s="5">
        <v>0.25</v>
      </c>
      <c r="AQ145" s="5">
        <v>0.33</v>
      </c>
      <c r="AR145" s="5">
        <v>0</v>
      </c>
      <c r="AS145" s="5">
        <v>-0.2</v>
      </c>
      <c r="AT145" s="5">
        <v>-0.15</v>
      </c>
      <c r="AU145" s="5">
        <v>-0.38</v>
      </c>
      <c r="AV145" s="5">
        <v>0.05</v>
      </c>
      <c r="AW145" s="5">
        <v>159.68</v>
      </c>
      <c r="AX145" s="20">
        <v>226.9555</v>
      </c>
      <c r="AY145" s="20">
        <v>203.91650000000001</v>
      </c>
      <c r="AZ145" s="20">
        <v>212.33500000000001</v>
      </c>
      <c r="BA145" s="21">
        <v>19.8</v>
      </c>
      <c r="BB145" s="21">
        <v>3</v>
      </c>
      <c r="BC145" s="21">
        <v>15</v>
      </c>
      <c r="BD145" s="21">
        <v>99.6</v>
      </c>
    </row>
    <row r="146" spans="2:56" x14ac:dyDescent="0.3">
      <c r="B146" s="3">
        <v>129</v>
      </c>
      <c r="C146" s="3" t="s">
        <v>405</v>
      </c>
      <c r="D146" s="3">
        <v>251878</v>
      </c>
      <c r="E146" s="3">
        <v>231279</v>
      </c>
      <c r="F146" s="5" t="s">
        <v>163</v>
      </c>
      <c r="G146" s="5">
        <v>201212</v>
      </c>
      <c r="H146" s="5">
        <v>230620</v>
      </c>
      <c r="I146" s="5" t="s">
        <v>406</v>
      </c>
      <c r="J146" s="5">
        <v>211938</v>
      </c>
      <c r="K146" s="5" t="s">
        <v>67</v>
      </c>
      <c r="L146" s="5" t="s">
        <v>67</v>
      </c>
      <c r="M146" s="5" t="s">
        <v>81</v>
      </c>
      <c r="N146" s="5">
        <v>5.88</v>
      </c>
      <c r="O146" s="5">
        <v>7.66</v>
      </c>
      <c r="P146" s="5">
        <v>10.35</v>
      </c>
      <c r="Q146" s="5">
        <v>8.85</v>
      </c>
      <c r="R146" s="5">
        <v>1.28</v>
      </c>
      <c r="S146" s="5">
        <v>0.96</v>
      </c>
      <c r="T146" s="5">
        <v>3.36</v>
      </c>
      <c r="U146" s="5">
        <v>3.68</v>
      </c>
      <c r="V146" s="5">
        <v>11.64</v>
      </c>
      <c r="W146" s="5">
        <v>10.82</v>
      </c>
      <c r="X146" s="5">
        <v>-0.05</v>
      </c>
      <c r="Y146" s="5">
        <v>-0.32</v>
      </c>
      <c r="Z146" s="5">
        <v>-2.4900000000000002</v>
      </c>
      <c r="AA146" s="5">
        <v>-14.26</v>
      </c>
      <c r="AB146" s="5">
        <v>20.95</v>
      </c>
      <c r="AC146" s="5">
        <v>3.01</v>
      </c>
      <c r="AD146" s="5">
        <v>-60.37</v>
      </c>
      <c r="AE146" s="5">
        <v>-1.42</v>
      </c>
      <c r="AF146" s="5">
        <v>-0.39</v>
      </c>
      <c r="AG146" s="5">
        <v>-0.45</v>
      </c>
      <c r="AH146" s="5">
        <v>-0.06</v>
      </c>
      <c r="AI146" s="5">
        <v>0.27</v>
      </c>
      <c r="AJ146" s="5">
        <v>0.08</v>
      </c>
      <c r="AK146" s="5">
        <v>0.05</v>
      </c>
      <c r="AL146" s="5">
        <v>-0.01</v>
      </c>
      <c r="AM146" s="5">
        <v>0.09</v>
      </c>
      <c r="AN146" s="5">
        <v>0.11</v>
      </c>
      <c r="AO146" s="5">
        <v>0.08</v>
      </c>
      <c r="AP146" s="5">
        <v>-0.69</v>
      </c>
      <c r="AQ146" s="5">
        <v>1.81</v>
      </c>
      <c r="AR146" s="5">
        <v>0</v>
      </c>
      <c r="AS146" s="5">
        <v>-0.61</v>
      </c>
      <c r="AT146" s="5">
        <v>-0.85</v>
      </c>
      <c r="AU146" s="5">
        <v>-0.41</v>
      </c>
      <c r="AV146" s="5">
        <v>0.39</v>
      </c>
      <c r="AW146" s="5">
        <v>161.61000000000001</v>
      </c>
      <c r="AX146" s="20">
        <v>236.31450000000001</v>
      </c>
      <c r="AY146" s="20">
        <v>220.92250000000001</v>
      </c>
      <c r="AZ146" s="20">
        <v>214.4015</v>
      </c>
      <c r="BA146" s="21">
        <v>17.5</v>
      </c>
      <c r="BB146" s="21">
        <v>3.1</v>
      </c>
      <c r="BC146" s="21">
        <v>17.600000000000001</v>
      </c>
      <c r="BD146" s="21">
        <v>99.7</v>
      </c>
    </row>
    <row r="147" spans="2:56" x14ac:dyDescent="0.3">
      <c r="B147" s="3">
        <v>130</v>
      </c>
      <c r="C147" s="3" t="s">
        <v>407</v>
      </c>
      <c r="D147" s="3">
        <v>251872</v>
      </c>
      <c r="E147" s="3">
        <v>231279</v>
      </c>
      <c r="F147" s="5" t="s">
        <v>163</v>
      </c>
      <c r="G147" s="5">
        <v>201212</v>
      </c>
      <c r="H147" s="5">
        <v>230912</v>
      </c>
      <c r="I147" s="5" t="s">
        <v>408</v>
      </c>
      <c r="J147" s="5">
        <v>211558</v>
      </c>
      <c r="K147" s="5" t="s">
        <v>67</v>
      </c>
      <c r="L147" s="5" t="s">
        <v>67</v>
      </c>
      <c r="M147" s="5" t="s">
        <v>81</v>
      </c>
      <c r="N147" s="5">
        <v>5.55</v>
      </c>
      <c r="O147" s="5">
        <v>4.8600000000000003</v>
      </c>
      <c r="P147" s="5">
        <v>7.02</v>
      </c>
      <c r="Q147" s="5">
        <v>2.34</v>
      </c>
      <c r="R147" s="5">
        <v>2.11</v>
      </c>
      <c r="S147" s="5">
        <v>2.0499999999999998</v>
      </c>
      <c r="T147" s="5">
        <v>4.4000000000000004</v>
      </c>
      <c r="U147" s="5">
        <v>5.36</v>
      </c>
      <c r="V147" s="5">
        <v>22.96</v>
      </c>
      <c r="W147" s="5">
        <v>17.59</v>
      </c>
      <c r="X147" s="5">
        <v>-1.79</v>
      </c>
      <c r="Y147" s="5">
        <v>-2.2400000000000002</v>
      </c>
      <c r="Z147" s="5">
        <v>-1.21</v>
      </c>
      <c r="AA147" s="5">
        <v>-10.01</v>
      </c>
      <c r="AB147" s="5">
        <v>19.11</v>
      </c>
      <c r="AC147" s="5">
        <v>-1.96</v>
      </c>
      <c r="AD147" s="5">
        <v>-15.66</v>
      </c>
      <c r="AE147" s="5">
        <v>-1.05</v>
      </c>
      <c r="AF147" s="5">
        <v>-0.24</v>
      </c>
      <c r="AG147" s="5">
        <v>-0.37</v>
      </c>
      <c r="AH147" s="5">
        <v>-0.06</v>
      </c>
      <c r="AI147" s="5">
        <v>0.28999999999999998</v>
      </c>
      <c r="AJ147" s="5">
        <v>0.11</v>
      </c>
      <c r="AK147" s="5">
        <v>0.06</v>
      </c>
      <c r="AL147" s="5">
        <v>-0.03</v>
      </c>
      <c r="AM147" s="5">
        <v>7.0000000000000007E-2</v>
      </c>
      <c r="AN147" s="5">
        <v>0.11</v>
      </c>
      <c r="AO147" s="5">
        <v>-0.56999999999999995</v>
      </c>
      <c r="AP147" s="5">
        <v>0.02</v>
      </c>
      <c r="AQ147" s="5">
        <v>-1.26</v>
      </c>
      <c r="AR147" s="5">
        <v>0</v>
      </c>
      <c r="AS147" s="5">
        <v>-0.14000000000000001</v>
      </c>
      <c r="AT147" s="5">
        <v>-0.65</v>
      </c>
      <c r="AU147" s="5">
        <v>-0.45</v>
      </c>
      <c r="AV147" s="5">
        <v>0.44</v>
      </c>
      <c r="AW147" s="5">
        <v>169.03</v>
      </c>
      <c r="AX147" s="20">
        <v>268.9325</v>
      </c>
      <c r="AY147" s="20">
        <v>239.81199999999899</v>
      </c>
      <c r="AZ147" s="20">
        <v>267.094999999999</v>
      </c>
      <c r="BA147" s="21">
        <v>16.399999999999999</v>
      </c>
      <c r="BB147" s="21">
        <v>2.6</v>
      </c>
      <c r="BC147" s="21">
        <v>16.100000000000001</v>
      </c>
      <c r="BD147" s="21">
        <v>99.5</v>
      </c>
    </row>
    <row r="148" spans="2:56" hidden="1" x14ac:dyDescent="0.3">
      <c r="B148" s="3">
        <v>131</v>
      </c>
      <c r="C148" s="3" t="s">
        <v>409</v>
      </c>
      <c r="D148" s="3">
        <v>250610</v>
      </c>
      <c r="E148" s="3" t="s">
        <v>821</v>
      </c>
      <c r="F148" s="5" t="s">
        <v>178</v>
      </c>
      <c r="G148" s="5"/>
      <c r="H148" s="5">
        <v>210226</v>
      </c>
      <c r="I148" s="5" t="s">
        <v>410</v>
      </c>
      <c r="J148" s="5" t="s">
        <v>830</v>
      </c>
      <c r="K148" s="5" t="s">
        <v>80</v>
      </c>
      <c r="L148" s="5" t="s">
        <v>80</v>
      </c>
      <c r="M148" s="5" t="s">
        <v>81</v>
      </c>
      <c r="N148" s="5">
        <v>4.87</v>
      </c>
      <c r="O148" s="5">
        <v>6.52</v>
      </c>
      <c r="P148" s="5">
        <v>8.1999999999999993</v>
      </c>
      <c r="Q148" s="5">
        <v>6.91</v>
      </c>
      <c r="R148" s="5">
        <v>1.61</v>
      </c>
      <c r="S148" s="5">
        <v>0.95</v>
      </c>
      <c r="T148" s="5">
        <v>2.37</v>
      </c>
      <c r="U148" s="5">
        <v>2.37</v>
      </c>
      <c r="V148" s="5">
        <v>16.38</v>
      </c>
      <c r="W148" s="5">
        <v>11.13</v>
      </c>
      <c r="X148" s="5">
        <v>-1.63</v>
      </c>
      <c r="Y148" s="5">
        <v>-1.96</v>
      </c>
      <c r="Z148" s="5">
        <v>-2.0699999999999998</v>
      </c>
      <c r="AA148" s="5">
        <v>-10.91</v>
      </c>
      <c r="AB148" s="5">
        <v>17.52</v>
      </c>
      <c r="AC148" s="5">
        <v>2.4</v>
      </c>
      <c r="AD148" s="5">
        <v>-24.53</v>
      </c>
      <c r="AE148" s="5">
        <v>-1.35</v>
      </c>
      <c r="AF148" s="5">
        <v>-0.48</v>
      </c>
      <c r="AG148" s="5">
        <v>0.08</v>
      </c>
      <c r="AH148" s="5">
        <v>0.03</v>
      </c>
      <c r="AI148" s="5">
        <v>0.11</v>
      </c>
      <c r="AJ148" s="5">
        <v>-0.18</v>
      </c>
      <c r="AK148" s="5">
        <v>0.01</v>
      </c>
      <c r="AL148" s="5">
        <v>0.01</v>
      </c>
      <c r="AM148" s="5">
        <v>0.09</v>
      </c>
      <c r="AN148" s="5">
        <v>0.02</v>
      </c>
      <c r="AO148" s="5">
        <v>-1.1200000000000001</v>
      </c>
      <c r="AP148" s="5">
        <v>0.11</v>
      </c>
      <c r="AQ148" s="5">
        <v>-0.98</v>
      </c>
      <c r="AR148" s="5">
        <v>0</v>
      </c>
      <c r="AS148" s="5">
        <v>-0.33</v>
      </c>
      <c r="AT148" s="5">
        <v>-0.93</v>
      </c>
      <c r="AU148" s="5">
        <v>-0.47</v>
      </c>
      <c r="AV148" s="5">
        <v>0.33</v>
      </c>
      <c r="AW148" s="5">
        <v>147.91</v>
      </c>
      <c r="AX148" s="20">
        <v>211.328</v>
      </c>
      <c r="AY148" s="20">
        <v>189.1995</v>
      </c>
      <c r="AZ148" s="20">
        <v>207.61149999999901</v>
      </c>
      <c r="BA148" s="21">
        <v>17.5</v>
      </c>
      <c r="BB148" s="21">
        <v>3</v>
      </c>
      <c r="BC148" s="21">
        <v>17.100000000000001</v>
      </c>
      <c r="BD148" s="21">
        <v>99.5</v>
      </c>
    </row>
    <row r="149" spans="2:56" x14ac:dyDescent="0.3">
      <c r="B149" s="3">
        <v>132</v>
      </c>
      <c r="C149" s="3" t="s">
        <v>411</v>
      </c>
      <c r="D149" s="3">
        <v>250553</v>
      </c>
      <c r="E149" s="3">
        <v>230511</v>
      </c>
      <c r="F149" s="5" t="s">
        <v>113</v>
      </c>
      <c r="G149" s="5">
        <v>211938</v>
      </c>
      <c r="H149" s="5">
        <v>221498</v>
      </c>
      <c r="I149" s="5" t="s">
        <v>412</v>
      </c>
      <c r="J149" s="5">
        <v>201120</v>
      </c>
      <c r="K149" s="5" t="s">
        <v>80</v>
      </c>
      <c r="L149" s="5" t="s">
        <v>80</v>
      </c>
      <c r="M149" s="5" t="s">
        <v>81</v>
      </c>
      <c r="N149" s="5">
        <v>3.94</v>
      </c>
      <c r="O149" s="5">
        <v>5.57</v>
      </c>
      <c r="P149" s="5">
        <v>7.69</v>
      </c>
      <c r="Q149" s="5">
        <v>5.54</v>
      </c>
      <c r="R149" s="5">
        <v>2.08</v>
      </c>
      <c r="S149" s="5">
        <v>1.66</v>
      </c>
      <c r="T149" s="5">
        <v>0.98</v>
      </c>
      <c r="U149" s="5">
        <v>1.32</v>
      </c>
      <c r="V149" s="5">
        <v>13.5</v>
      </c>
      <c r="W149" s="5">
        <v>8.39</v>
      </c>
      <c r="X149" s="5">
        <v>-0.18</v>
      </c>
      <c r="Y149" s="5">
        <v>-0.68</v>
      </c>
      <c r="Z149" s="5">
        <v>-2.73</v>
      </c>
      <c r="AA149" s="5">
        <v>-14.13</v>
      </c>
      <c r="AB149" s="5">
        <v>17.5</v>
      </c>
      <c r="AC149" s="5">
        <v>3.3</v>
      </c>
      <c r="AD149" s="5">
        <v>-58.79</v>
      </c>
      <c r="AE149" s="5">
        <v>-1.07</v>
      </c>
      <c r="AF149" s="5">
        <v>-0.72</v>
      </c>
      <c r="AG149" s="5">
        <v>0.13</v>
      </c>
      <c r="AH149" s="5">
        <v>-0.26</v>
      </c>
      <c r="AI149" s="5">
        <v>0.26</v>
      </c>
      <c r="AJ149" s="5">
        <v>0.26</v>
      </c>
      <c r="AK149" s="5">
        <v>0.08</v>
      </c>
      <c r="AL149" s="5">
        <v>0.04</v>
      </c>
      <c r="AM149" s="5">
        <v>0.12</v>
      </c>
      <c r="AN149" s="5">
        <v>0.05</v>
      </c>
      <c r="AO149" s="5">
        <v>1</v>
      </c>
      <c r="AP149" s="5">
        <v>0.43</v>
      </c>
      <c r="AQ149" s="5">
        <v>0.23</v>
      </c>
      <c r="AR149" s="5">
        <v>0</v>
      </c>
      <c r="AS149" s="5">
        <v>-0.33</v>
      </c>
      <c r="AT149" s="5">
        <v>-0.2</v>
      </c>
      <c r="AU149" s="5">
        <v>-0.54</v>
      </c>
      <c r="AV149" s="5">
        <v>0.28999999999999998</v>
      </c>
      <c r="AW149" s="5">
        <v>148.79</v>
      </c>
      <c r="AX149" s="20">
        <v>215.29399999999899</v>
      </c>
      <c r="AY149" s="20">
        <v>202.297</v>
      </c>
      <c r="AZ149" s="20">
        <v>202.51949999999999</v>
      </c>
      <c r="BA149" s="21">
        <v>19.100000000000001</v>
      </c>
      <c r="BB149" s="21">
        <v>2.7</v>
      </c>
      <c r="BC149" s="21">
        <v>14.4</v>
      </c>
      <c r="BD149" s="21">
        <v>99.7</v>
      </c>
    </row>
    <row r="150" spans="2:56" x14ac:dyDescent="0.3">
      <c r="B150" s="3">
        <v>133</v>
      </c>
      <c r="C150" s="3" t="s">
        <v>413</v>
      </c>
      <c r="D150" s="3">
        <v>251219</v>
      </c>
      <c r="E150" s="3" t="s">
        <v>821</v>
      </c>
      <c r="F150" s="5" t="s">
        <v>178</v>
      </c>
      <c r="G150" s="5"/>
      <c r="H150" s="5">
        <v>210394</v>
      </c>
      <c r="I150" s="5" t="s">
        <v>414</v>
      </c>
      <c r="J150" s="5">
        <v>190829</v>
      </c>
      <c r="K150" s="5" t="s">
        <v>80</v>
      </c>
      <c r="L150" s="5" t="s">
        <v>80</v>
      </c>
      <c r="M150" s="5" t="s">
        <v>81</v>
      </c>
      <c r="N150" s="5">
        <v>5.51</v>
      </c>
      <c r="O150" s="5">
        <v>8.83</v>
      </c>
      <c r="P150" s="5">
        <v>11.24</v>
      </c>
      <c r="Q150" s="5">
        <v>7.79</v>
      </c>
      <c r="R150" s="5">
        <v>1.5</v>
      </c>
      <c r="S150" s="5">
        <v>1.35</v>
      </c>
      <c r="T150" s="5">
        <v>3.17</v>
      </c>
      <c r="U150" s="5">
        <v>3.53</v>
      </c>
      <c r="V150" s="5">
        <v>11.6</v>
      </c>
      <c r="W150" s="5">
        <v>1.03</v>
      </c>
      <c r="X150" s="5">
        <v>-0.57999999999999996</v>
      </c>
      <c r="Y150" s="5">
        <v>-1.06</v>
      </c>
      <c r="Z150" s="5">
        <v>-2.11</v>
      </c>
      <c r="AA150" s="5">
        <v>-10.28</v>
      </c>
      <c r="AB150" s="5">
        <v>10.08</v>
      </c>
      <c r="AC150" s="5">
        <v>0.27</v>
      </c>
      <c r="AD150" s="5">
        <v>-51.19</v>
      </c>
      <c r="AE150" s="5">
        <v>-1.33</v>
      </c>
      <c r="AF150" s="5">
        <v>-0.53</v>
      </c>
      <c r="AG150" s="5">
        <v>0.12</v>
      </c>
      <c r="AH150" s="5">
        <v>-0.28999999999999998</v>
      </c>
      <c r="AI150" s="5">
        <v>0.24</v>
      </c>
      <c r="AJ150" s="5">
        <v>0.15</v>
      </c>
      <c r="AK150" s="5">
        <v>0.06</v>
      </c>
      <c r="AL150" s="5">
        <v>-0.01</v>
      </c>
      <c r="AM150" s="5">
        <v>0.1</v>
      </c>
      <c r="AN150" s="5">
        <v>7.0000000000000007E-2</v>
      </c>
      <c r="AO150" s="5">
        <v>0.01</v>
      </c>
      <c r="AP150" s="5">
        <v>-0.11</v>
      </c>
      <c r="AQ150" s="5">
        <v>-1.1299999999999999</v>
      </c>
      <c r="AR150" s="5">
        <v>0</v>
      </c>
      <c r="AS150" s="5">
        <v>-0.21</v>
      </c>
      <c r="AT150" s="5">
        <v>-0.35</v>
      </c>
      <c r="AU150" s="5">
        <v>-0.51</v>
      </c>
      <c r="AV150" s="5">
        <v>0.36</v>
      </c>
      <c r="AW150" s="5">
        <v>147.75</v>
      </c>
      <c r="AX150" s="20">
        <v>211.57249999999999</v>
      </c>
      <c r="AY150" s="20">
        <v>205.90350000000001</v>
      </c>
      <c r="AZ150" s="20">
        <v>205.578</v>
      </c>
      <c r="BA150" s="21">
        <v>17.600000000000001</v>
      </c>
      <c r="BB150" s="21">
        <v>2.8</v>
      </c>
      <c r="BC150" s="21">
        <v>16.100000000000001</v>
      </c>
      <c r="BD150" s="21">
        <v>99.8</v>
      </c>
    </row>
    <row r="151" spans="2:56" hidden="1" x14ac:dyDescent="0.3">
      <c r="B151" s="3">
        <v>134</v>
      </c>
      <c r="C151" s="3" t="s">
        <v>415</v>
      </c>
      <c r="D151" s="3">
        <v>251320</v>
      </c>
      <c r="E151" s="3">
        <v>230568</v>
      </c>
      <c r="F151" s="5" t="s">
        <v>274</v>
      </c>
      <c r="G151" s="5">
        <v>210997</v>
      </c>
      <c r="H151" s="5">
        <v>202601</v>
      </c>
      <c r="I151" s="5" t="s">
        <v>416</v>
      </c>
      <c r="J151" s="5">
        <v>191623</v>
      </c>
      <c r="K151" s="5" t="s">
        <v>80</v>
      </c>
      <c r="L151" s="5" t="s">
        <v>80</v>
      </c>
      <c r="M151" s="5" t="s">
        <v>81</v>
      </c>
      <c r="N151" s="5">
        <v>2.4700000000000002</v>
      </c>
      <c r="O151" s="5">
        <v>4.1900000000000004</v>
      </c>
      <c r="P151" s="5">
        <v>5.92</v>
      </c>
      <c r="Q151" s="5">
        <v>1.87</v>
      </c>
      <c r="R151" s="5">
        <v>2.94</v>
      </c>
      <c r="S151" s="5">
        <v>2.11</v>
      </c>
      <c r="T151" s="5">
        <v>0.99</v>
      </c>
      <c r="U151" s="5">
        <v>1.2</v>
      </c>
      <c r="V151" s="5">
        <v>17.71</v>
      </c>
      <c r="W151" s="5">
        <v>10.85</v>
      </c>
      <c r="X151" s="5">
        <v>-0.24</v>
      </c>
      <c r="Y151" s="5">
        <v>-0.74</v>
      </c>
      <c r="Z151" s="5">
        <v>-2.2400000000000002</v>
      </c>
      <c r="AA151" s="5">
        <v>-14.28</v>
      </c>
      <c r="AB151" s="5">
        <v>22.87</v>
      </c>
      <c r="AC151" s="5">
        <v>1.86</v>
      </c>
      <c r="AD151" s="5">
        <v>-22.22</v>
      </c>
      <c r="AE151" s="5">
        <v>-0.51</v>
      </c>
      <c r="AF151" s="5">
        <v>-0.65</v>
      </c>
      <c r="AG151" s="5">
        <v>-0.06</v>
      </c>
      <c r="AH151" s="5">
        <v>0.03</v>
      </c>
      <c r="AI151" s="5">
        <v>0.17</v>
      </c>
      <c r="AJ151" s="5">
        <v>0.06</v>
      </c>
      <c r="AK151" s="5">
        <v>0.06</v>
      </c>
      <c r="AL151" s="5">
        <v>-0.02</v>
      </c>
      <c r="AM151" s="5">
        <v>-0.04</v>
      </c>
      <c r="AN151" s="5">
        <v>0.1</v>
      </c>
      <c r="AO151" s="5">
        <v>-0.38</v>
      </c>
      <c r="AP151" s="5">
        <v>0.44</v>
      </c>
      <c r="AQ151" s="5">
        <v>0.1</v>
      </c>
      <c r="AR151" s="5">
        <v>0</v>
      </c>
      <c r="AS151" s="5">
        <v>-0.23</v>
      </c>
      <c r="AT151" s="5">
        <v>-0.45</v>
      </c>
      <c r="AU151" s="5">
        <v>-0.54</v>
      </c>
      <c r="AV151" s="5">
        <v>0.25</v>
      </c>
      <c r="AW151" s="5">
        <v>138.09</v>
      </c>
      <c r="AX151" s="20">
        <v>215.08600000000001</v>
      </c>
      <c r="AY151" s="20">
        <v>193.92250000000001</v>
      </c>
      <c r="AZ151" s="20">
        <v>198.958</v>
      </c>
      <c r="BA151" s="21">
        <v>19.399999999999999</v>
      </c>
      <c r="BB151" s="21">
        <v>3.1</v>
      </c>
      <c r="BC151" s="21">
        <v>16</v>
      </c>
      <c r="BD151" s="21">
        <v>99.5</v>
      </c>
    </row>
    <row r="152" spans="2:56" x14ac:dyDescent="0.3">
      <c r="B152" s="3">
        <v>135</v>
      </c>
      <c r="C152" s="3" t="s">
        <v>417</v>
      </c>
      <c r="D152" s="3">
        <v>251809</v>
      </c>
      <c r="E152" s="3">
        <v>231892</v>
      </c>
      <c r="F152" s="5" t="s">
        <v>199</v>
      </c>
      <c r="G152" s="5">
        <v>220638</v>
      </c>
      <c r="H152" s="5">
        <v>231477</v>
      </c>
      <c r="I152" s="5" t="s">
        <v>418</v>
      </c>
      <c r="J152" s="5">
        <v>221347</v>
      </c>
      <c r="K152" s="5" t="s">
        <v>67</v>
      </c>
      <c r="L152" s="5" t="s">
        <v>67</v>
      </c>
      <c r="M152" s="5" t="s">
        <v>81</v>
      </c>
      <c r="N152" s="5">
        <v>4.3899999999999997</v>
      </c>
      <c r="O152" s="5">
        <v>5.5</v>
      </c>
      <c r="P152" s="5">
        <v>7.25</v>
      </c>
      <c r="Q152" s="5">
        <v>4.34</v>
      </c>
      <c r="R152" s="5">
        <v>1.68</v>
      </c>
      <c r="S152" s="5">
        <v>1.34</v>
      </c>
      <c r="T152" s="5">
        <v>0.45</v>
      </c>
      <c r="U152" s="5">
        <v>0.72</v>
      </c>
      <c r="V152" s="5">
        <v>28.16</v>
      </c>
      <c r="W152" s="5">
        <v>15.83</v>
      </c>
      <c r="X152" s="5">
        <v>-0.36</v>
      </c>
      <c r="Y152" s="5">
        <v>-0.75</v>
      </c>
      <c r="Z152" s="5">
        <v>-1.77</v>
      </c>
      <c r="AA152" s="5">
        <v>-12.74</v>
      </c>
      <c r="AB152" s="5">
        <v>21.34</v>
      </c>
      <c r="AC152" s="5">
        <v>3.7</v>
      </c>
      <c r="AD152" s="5">
        <v>-44.87</v>
      </c>
      <c r="AE152" s="5">
        <v>-0.85</v>
      </c>
      <c r="AF152" s="5">
        <v>-0.51</v>
      </c>
      <c r="AG152" s="5">
        <v>0.13</v>
      </c>
      <c r="AH152" s="5">
        <v>-0.32</v>
      </c>
      <c r="AI152" s="5">
        <v>0.28000000000000003</v>
      </c>
      <c r="AJ152" s="5">
        <v>0.34</v>
      </c>
      <c r="AK152" s="5">
        <v>7.0000000000000007E-2</v>
      </c>
      <c r="AL152" s="5">
        <v>0.12</v>
      </c>
      <c r="AM152" s="5">
        <v>0.18</v>
      </c>
      <c r="AN152" s="5">
        <v>0.05</v>
      </c>
      <c r="AO152" s="5">
        <v>1.1599999999999999</v>
      </c>
      <c r="AP152" s="5">
        <v>0.46</v>
      </c>
      <c r="AQ152" s="5">
        <v>1.7</v>
      </c>
      <c r="AR152" s="5">
        <v>0</v>
      </c>
      <c r="AS152" s="5">
        <v>-0.25</v>
      </c>
      <c r="AT152" s="5">
        <v>0.01</v>
      </c>
      <c r="AU152" s="5">
        <v>-0.25</v>
      </c>
      <c r="AV152" s="5">
        <v>0.14000000000000001</v>
      </c>
      <c r="AW152" s="5">
        <v>154.74</v>
      </c>
      <c r="AX152" s="20">
        <v>231.197</v>
      </c>
      <c r="AY152" s="20">
        <v>209.38799999999901</v>
      </c>
      <c r="AZ152" s="20">
        <v>222.919499999999</v>
      </c>
      <c r="BA152" s="21">
        <v>18.899999999999999</v>
      </c>
      <c r="BB152" s="21">
        <v>2.7</v>
      </c>
      <c r="BC152" s="21">
        <v>14.6</v>
      </c>
      <c r="BD152" s="21">
        <v>99.5</v>
      </c>
    </row>
    <row r="153" spans="2:56" x14ac:dyDescent="0.3">
      <c r="B153" s="3">
        <v>136</v>
      </c>
      <c r="C153" s="3" t="s">
        <v>419</v>
      </c>
      <c r="D153" s="3">
        <v>251543</v>
      </c>
      <c r="E153" s="3">
        <v>231898</v>
      </c>
      <c r="F153" s="5" t="s">
        <v>78</v>
      </c>
      <c r="G153" s="5">
        <v>220638</v>
      </c>
      <c r="H153" s="5">
        <v>230163</v>
      </c>
      <c r="I153" s="5" t="s">
        <v>79</v>
      </c>
      <c r="J153" s="5">
        <v>211503</v>
      </c>
      <c r="K153" s="5" t="s">
        <v>80</v>
      </c>
      <c r="L153" s="5" t="s">
        <v>80</v>
      </c>
      <c r="M153" s="5" t="s">
        <v>81</v>
      </c>
      <c r="N153" s="5">
        <v>5.57</v>
      </c>
      <c r="O153" s="5">
        <v>6.99</v>
      </c>
      <c r="P153" s="5">
        <v>7.23</v>
      </c>
      <c r="Q153" s="5">
        <v>4.87</v>
      </c>
      <c r="R153" s="5">
        <v>1.29</v>
      </c>
      <c r="S153" s="5">
        <v>1.1599999999999999</v>
      </c>
      <c r="T153" s="5">
        <v>1.72</v>
      </c>
      <c r="U153" s="5">
        <v>2.4</v>
      </c>
      <c r="V153" s="5">
        <v>12.64</v>
      </c>
      <c r="W153" s="5">
        <v>9.2100000000000009</v>
      </c>
      <c r="X153" s="5">
        <v>-0.34</v>
      </c>
      <c r="Y153" s="5">
        <v>-1.17</v>
      </c>
      <c r="Z153" s="5">
        <v>-1.4</v>
      </c>
      <c r="AA153" s="5">
        <v>-14.9</v>
      </c>
      <c r="AB153" s="5">
        <v>18.739999999999998</v>
      </c>
      <c r="AC153" s="5">
        <v>-2.93</v>
      </c>
      <c r="AD153" s="5">
        <v>-47.87</v>
      </c>
      <c r="AE153" s="5">
        <v>-0.83</v>
      </c>
      <c r="AF153" s="5">
        <v>-0.57999999999999996</v>
      </c>
      <c r="AG153" s="5">
        <v>-0.49</v>
      </c>
      <c r="AH153" s="5">
        <v>-0.11</v>
      </c>
      <c r="AI153" s="5">
        <v>0.34</v>
      </c>
      <c r="AJ153" s="5">
        <v>0.27</v>
      </c>
      <c r="AK153" s="5">
        <v>0.08</v>
      </c>
      <c r="AL153" s="5">
        <v>0.11</v>
      </c>
      <c r="AM153" s="5">
        <v>0.23</v>
      </c>
      <c r="AN153" s="5">
        <v>0.05</v>
      </c>
      <c r="AO153" s="5">
        <v>-0.13</v>
      </c>
      <c r="AP153" s="5">
        <v>-0.4</v>
      </c>
      <c r="AQ153" s="5">
        <v>3.03</v>
      </c>
      <c r="AR153" s="5">
        <v>0</v>
      </c>
      <c r="AS153" s="5">
        <v>-0.26</v>
      </c>
      <c r="AT153" s="5">
        <v>0.05</v>
      </c>
      <c r="AU153" s="5">
        <v>-0.26</v>
      </c>
      <c r="AV153" s="5">
        <v>0.18</v>
      </c>
      <c r="AW153" s="5">
        <v>154.13</v>
      </c>
      <c r="AX153" s="20">
        <v>230.934</v>
      </c>
      <c r="AY153" s="20">
        <v>213.35650000000001</v>
      </c>
      <c r="AZ153" s="20">
        <v>216.2835</v>
      </c>
      <c r="BA153" s="21">
        <v>19.5</v>
      </c>
      <c r="BB153" s="21">
        <v>2.9</v>
      </c>
      <c r="BC153" s="21">
        <v>15.1</v>
      </c>
      <c r="BD153" s="21">
        <v>99.8</v>
      </c>
    </row>
    <row r="154" spans="2:56" hidden="1" x14ac:dyDescent="0.3">
      <c r="B154" s="3">
        <v>137</v>
      </c>
      <c r="C154" s="3" t="s">
        <v>420</v>
      </c>
      <c r="D154" s="3">
        <v>251710</v>
      </c>
      <c r="E154" s="3">
        <v>231892</v>
      </c>
      <c r="F154" s="5" t="s">
        <v>199</v>
      </c>
      <c r="G154" s="5">
        <v>220638</v>
      </c>
      <c r="H154" s="5">
        <v>230370</v>
      </c>
      <c r="I154" s="5" t="s">
        <v>421</v>
      </c>
      <c r="J154" s="5" t="s">
        <v>833</v>
      </c>
      <c r="K154" s="5" t="s">
        <v>80</v>
      </c>
      <c r="L154" s="5" t="s">
        <v>80</v>
      </c>
      <c r="M154" s="5" t="s">
        <v>81</v>
      </c>
      <c r="N154" s="5">
        <v>4.78</v>
      </c>
      <c r="O154" s="5">
        <v>7.78</v>
      </c>
      <c r="P154" s="5">
        <v>9.11</v>
      </c>
      <c r="Q154" s="5">
        <v>5.7</v>
      </c>
      <c r="R154" s="5">
        <v>-7.0000000000000007E-2</v>
      </c>
      <c r="S154" s="5">
        <v>0.1</v>
      </c>
      <c r="T154" s="5">
        <v>0.54</v>
      </c>
      <c r="U154" s="5">
        <v>0.94</v>
      </c>
      <c r="V154" s="5">
        <v>11.37</v>
      </c>
      <c r="W154" s="5">
        <v>7.63</v>
      </c>
      <c r="X154" s="5">
        <v>-1.1399999999999999</v>
      </c>
      <c r="Y154" s="5">
        <v>-1.23</v>
      </c>
      <c r="Z154" s="5">
        <v>-1.1299999999999999</v>
      </c>
      <c r="AA154" s="5">
        <v>-10.43</v>
      </c>
      <c r="AB154" s="5">
        <v>17.39</v>
      </c>
      <c r="AC154" s="5">
        <v>-0.71</v>
      </c>
      <c r="AD154" s="5">
        <v>-24.6</v>
      </c>
      <c r="AE154" s="5">
        <v>-1.01</v>
      </c>
      <c r="AF154" s="5">
        <v>-0.37</v>
      </c>
      <c r="AG154" s="5">
        <v>-0.62</v>
      </c>
      <c r="AH154" s="5">
        <v>-0.12</v>
      </c>
      <c r="AI154" s="5">
        <v>0.18</v>
      </c>
      <c r="AJ154" s="5">
        <v>0.22</v>
      </c>
      <c r="AK154" s="5">
        <v>7.0000000000000007E-2</v>
      </c>
      <c r="AL154" s="5">
        <v>0.03</v>
      </c>
      <c r="AM154" s="5">
        <v>0.06</v>
      </c>
      <c r="AN154" s="5">
        <v>0.04</v>
      </c>
      <c r="AO154" s="5">
        <v>0.54</v>
      </c>
      <c r="AP154" s="5">
        <v>-0.22</v>
      </c>
      <c r="AQ154" s="5">
        <v>3.05</v>
      </c>
      <c r="AR154" s="5">
        <v>0</v>
      </c>
      <c r="AS154" s="5">
        <v>-0.11</v>
      </c>
      <c r="AT154" s="5">
        <v>-0.06</v>
      </c>
      <c r="AU154" s="5">
        <v>-0.48</v>
      </c>
      <c r="AV154" s="5">
        <v>-0.01</v>
      </c>
      <c r="AW154" s="5">
        <v>149.88</v>
      </c>
      <c r="AX154" s="20">
        <v>210.53399999999999</v>
      </c>
      <c r="AY154" s="20">
        <v>190.98999999999899</v>
      </c>
      <c r="AZ154" s="20">
        <v>198.64400000000001</v>
      </c>
      <c r="BA154" s="21">
        <v>16.8</v>
      </c>
      <c r="BB154" s="21">
        <v>3.1</v>
      </c>
      <c r="BC154" s="21">
        <v>18.399999999999999</v>
      </c>
      <c r="BD154" s="21">
        <v>99.7</v>
      </c>
    </row>
    <row r="155" spans="2:56" hidden="1" x14ac:dyDescent="0.3">
      <c r="B155" s="3">
        <v>138</v>
      </c>
      <c r="C155" s="3" t="s">
        <v>422</v>
      </c>
      <c r="D155" s="3">
        <v>252161</v>
      </c>
      <c r="E155" s="3">
        <v>231892</v>
      </c>
      <c r="F155" s="5" t="s">
        <v>199</v>
      </c>
      <c r="G155" s="5">
        <v>220638</v>
      </c>
      <c r="H155" s="5">
        <v>232750</v>
      </c>
      <c r="I155" s="5" t="s">
        <v>423</v>
      </c>
      <c r="J155" s="5">
        <v>201120</v>
      </c>
      <c r="K155" s="5" t="s">
        <v>80</v>
      </c>
      <c r="L155" s="5" t="s">
        <v>80</v>
      </c>
      <c r="M155" s="5" t="s">
        <v>81</v>
      </c>
      <c r="N155" s="5">
        <v>6.45</v>
      </c>
      <c r="O155" s="5">
        <v>9.02</v>
      </c>
      <c r="P155" s="5">
        <v>11.02</v>
      </c>
      <c r="Q155" s="5">
        <v>8.24</v>
      </c>
      <c r="R155" s="5">
        <v>0.35</v>
      </c>
      <c r="S155" s="5">
        <v>0.13</v>
      </c>
      <c r="T155" s="5">
        <v>1.06</v>
      </c>
      <c r="U155" s="5">
        <v>1.19</v>
      </c>
      <c r="V155" s="5">
        <v>19.809999999999999</v>
      </c>
      <c r="W155" s="5">
        <v>19.170000000000002</v>
      </c>
      <c r="X155" s="5">
        <v>0.18</v>
      </c>
      <c r="Y155" s="5">
        <v>0.09</v>
      </c>
      <c r="Z155" s="5">
        <v>-1.47</v>
      </c>
      <c r="AA155" s="5">
        <v>-23.99</v>
      </c>
      <c r="AB155" s="5">
        <v>25.47</v>
      </c>
      <c r="AC155" s="5">
        <v>0.86</v>
      </c>
      <c r="AD155" s="5">
        <v>-38.479999999999997</v>
      </c>
      <c r="AE155" s="5">
        <v>-1.61</v>
      </c>
      <c r="AF155" s="5">
        <v>-0.6</v>
      </c>
      <c r="AG155" s="5">
        <v>-0.5</v>
      </c>
      <c r="AH155" s="5">
        <v>-7.0000000000000007E-2</v>
      </c>
      <c r="AI155" s="5">
        <v>0.2</v>
      </c>
      <c r="AJ155" s="5">
        <v>0.19</v>
      </c>
      <c r="AK155" s="5">
        <v>0.05</v>
      </c>
      <c r="AL155" s="5">
        <v>0.03</v>
      </c>
      <c r="AM155" s="5">
        <v>0.1</v>
      </c>
      <c r="AN155" s="5">
        <v>0.05</v>
      </c>
      <c r="AO155" s="5">
        <v>1.52</v>
      </c>
      <c r="AP155" s="5">
        <v>-0.33</v>
      </c>
      <c r="AQ155" s="5">
        <v>4.2</v>
      </c>
      <c r="AR155" s="5">
        <v>0</v>
      </c>
      <c r="AS155" s="5">
        <v>-0.22</v>
      </c>
      <c r="AT155" s="5">
        <v>0.41</v>
      </c>
      <c r="AU155" s="5">
        <v>-0.06</v>
      </c>
      <c r="AV155" s="5">
        <v>0.1</v>
      </c>
      <c r="AW155" s="5">
        <v>159.25</v>
      </c>
      <c r="AX155" s="20">
        <v>222.52099999999999</v>
      </c>
      <c r="AY155" s="20">
        <v>202.42899999999901</v>
      </c>
      <c r="AZ155" s="20">
        <v>199.21299999999999</v>
      </c>
      <c r="BA155" s="21">
        <v>19.899999999999999</v>
      </c>
      <c r="BB155" s="21">
        <v>3.8</v>
      </c>
      <c r="BC155" s="21">
        <v>19</v>
      </c>
      <c r="BD155" s="21">
        <v>99.5</v>
      </c>
    </row>
    <row r="156" spans="2:56" hidden="1" x14ac:dyDescent="0.3">
      <c r="B156" s="3">
        <v>139</v>
      </c>
      <c r="C156" s="3" t="s">
        <v>424</v>
      </c>
      <c r="D156" s="3">
        <v>251632</v>
      </c>
      <c r="E156" s="3">
        <v>231892</v>
      </c>
      <c r="F156" s="5" t="s">
        <v>199</v>
      </c>
      <c r="G156" s="5">
        <v>220638</v>
      </c>
      <c r="H156" s="5">
        <v>232317</v>
      </c>
      <c r="I156" s="5" t="s">
        <v>425</v>
      </c>
      <c r="J156" s="5">
        <v>211503</v>
      </c>
      <c r="K156" s="5" t="s">
        <v>80</v>
      </c>
      <c r="L156" s="5" t="s">
        <v>67</v>
      </c>
      <c r="M156" s="5" t="s">
        <v>81</v>
      </c>
      <c r="N156" s="5">
        <v>3.41</v>
      </c>
      <c r="O156" s="5">
        <v>5.62</v>
      </c>
      <c r="P156" s="5">
        <v>7.85</v>
      </c>
      <c r="Q156" s="5">
        <v>4.79</v>
      </c>
      <c r="R156" s="5">
        <v>1.35</v>
      </c>
      <c r="S156" s="5">
        <v>1.01</v>
      </c>
      <c r="T156" s="5">
        <v>1.78</v>
      </c>
      <c r="U156" s="5">
        <v>2.0499999999999998</v>
      </c>
      <c r="V156" s="5">
        <v>18.63</v>
      </c>
      <c r="W156" s="5">
        <v>13.15</v>
      </c>
      <c r="X156" s="5">
        <v>-0.28999999999999998</v>
      </c>
      <c r="Y156" s="5">
        <v>-0.47</v>
      </c>
      <c r="Z156" s="5">
        <v>-1.42</v>
      </c>
      <c r="AA156" s="5">
        <v>-15.91</v>
      </c>
      <c r="AB156" s="5">
        <v>19.600000000000001</v>
      </c>
      <c r="AC156" s="5">
        <v>2.14</v>
      </c>
      <c r="AD156" s="5">
        <v>-35.270000000000003</v>
      </c>
      <c r="AE156" s="5">
        <v>-0.63</v>
      </c>
      <c r="AF156" s="5">
        <v>-0.48</v>
      </c>
      <c r="AG156" s="5">
        <v>-0.19</v>
      </c>
      <c r="AH156" s="5">
        <v>-0.13</v>
      </c>
      <c r="AI156" s="5">
        <v>0.18</v>
      </c>
      <c r="AJ156" s="5">
        <v>0.33</v>
      </c>
      <c r="AK156" s="5">
        <v>0.06</v>
      </c>
      <c r="AL156" s="5">
        <v>0.03</v>
      </c>
      <c r="AM156" s="5">
        <v>0.09</v>
      </c>
      <c r="AN156" s="5">
        <v>0.04</v>
      </c>
      <c r="AO156" s="5">
        <v>0.33</v>
      </c>
      <c r="AP156" s="5">
        <v>-0.21</v>
      </c>
      <c r="AQ156" s="5">
        <v>1.74</v>
      </c>
      <c r="AR156" s="5">
        <v>0</v>
      </c>
      <c r="AS156" s="5">
        <v>-0.12</v>
      </c>
      <c r="AT156" s="5">
        <v>-0.24</v>
      </c>
      <c r="AU156" s="5">
        <v>-0.1</v>
      </c>
      <c r="AV156" s="5">
        <v>0.16</v>
      </c>
      <c r="AW156" s="5">
        <v>140.77000000000001</v>
      </c>
      <c r="AX156" s="20">
        <v>211.50549999999899</v>
      </c>
      <c r="AY156" s="20">
        <v>192.2345</v>
      </c>
      <c r="AZ156" s="20">
        <v>198.7535</v>
      </c>
      <c r="BA156" s="21">
        <v>19.8</v>
      </c>
      <c r="BB156" s="21">
        <v>3.3</v>
      </c>
      <c r="BC156" s="21">
        <v>16.899999999999999</v>
      </c>
      <c r="BD156" s="21">
        <v>99.7</v>
      </c>
    </row>
    <row r="157" spans="2:56" x14ac:dyDescent="0.3">
      <c r="B157" s="3">
        <v>140</v>
      </c>
      <c r="C157" s="3" t="s">
        <v>426</v>
      </c>
      <c r="D157" s="3">
        <v>250368</v>
      </c>
      <c r="E157" s="3">
        <v>230511</v>
      </c>
      <c r="F157" s="5" t="s">
        <v>113</v>
      </c>
      <c r="G157" s="5">
        <v>211938</v>
      </c>
      <c r="H157" s="5">
        <v>201369</v>
      </c>
      <c r="I157" s="5" t="s">
        <v>427</v>
      </c>
      <c r="J157" s="5">
        <v>160538</v>
      </c>
      <c r="K157" s="5" t="s">
        <v>80</v>
      </c>
      <c r="L157" s="5" t="s">
        <v>80</v>
      </c>
      <c r="M157" s="5" t="s">
        <v>153</v>
      </c>
      <c r="N157" s="5">
        <v>3.51</v>
      </c>
      <c r="O157" s="5">
        <v>6.87</v>
      </c>
      <c r="P157" s="5">
        <v>8.86</v>
      </c>
      <c r="Q157" s="5">
        <v>4.82</v>
      </c>
      <c r="R157" s="5">
        <v>2.27</v>
      </c>
      <c r="S157" s="5">
        <v>1.55</v>
      </c>
      <c r="T157" s="5">
        <v>1.84</v>
      </c>
      <c r="U157" s="5">
        <v>2.11</v>
      </c>
      <c r="V157" s="5">
        <v>14.8</v>
      </c>
      <c r="W157" s="5">
        <v>12.76</v>
      </c>
      <c r="X157" s="5">
        <v>-1.75</v>
      </c>
      <c r="Y157" s="5">
        <v>-2.15</v>
      </c>
      <c r="Z157" s="5">
        <v>-1.02</v>
      </c>
      <c r="AA157" s="5">
        <v>-10.99</v>
      </c>
      <c r="AB157" s="5">
        <v>10.67</v>
      </c>
      <c r="AC157" s="5">
        <v>-1.78</v>
      </c>
      <c r="AD157" s="5">
        <v>-41.48</v>
      </c>
      <c r="AE157" s="5">
        <v>-0.87</v>
      </c>
      <c r="AF157" s="5">
        <v>-0.21</v>
      </c>
      <c r="AG157" s="5">
        <v>0.14000000000000001</v>
      </c>
      <c r="AH157" s="5">
        <v>-0.27</v>
      </c>
      <c r="AI157" s="5">
        <v>0.39</v>
      </c>
      <c r="AJ157" s="5">
        <v>0.25</v>
      </c>
      <c r="AK157" s="5">
        <v>0.08</v>
      </c>
      <c r="AL157" s="5">
        <v>0.09</v>
      </c>
      <c r="AM157" s="5">
        <v>0.2</v>
      </c>
      <c r="AN157" s="5">
        <v>0.1</v>
      </c>
      <c r="AO157" s="5">
        <v>0.16</v>
      </c>
      <c r="AP157" s="5">
        <v>1.0900000000000001</v>
      </c>
      <c r="AQ157" s="5">
        <v>-2.2799999999999998</v>
      </c>
      <c r="AR157" s="5">
        <v>0</v>
      </c>
      <c r="AS157" s="5">
        <v>-0.19</v>
      </c>
      <c r="AT157" s="5">
        <v>-0.42</v>
      </c>
      <c r="AU157" s="5">
        <v>-0.77</v>
      </c>
      <c r="AV157" s="5">
        <v>0.42</v>
      </c>
      <c r="AW157" s="5">
        <v>165.34</v>
      </c>
      <c r="AX157" s="20">
        <v>242.0275</v>
      </c>
      <c r="AY157" s="20">
        <v>224.697</v>
      </c>
      <c r="AZ157" s="20">
        <v>248.75649999999999</v>
      </c>
      <c r="BA157" s="21">
        <v>16.3</v>
      </c>
      <c r="BB157" s="21">
        <v>3</v>
      </c>
      <c r="BC157" s="21">
        <v>18.2</v>
      </c>
      <c r="BD157" s="21">
        <v>99.5</v>
      </c>
    </row>
    <row r="158" spans="2:56" x14ac:dyDescent="0.3">
      <c r="B158" s="3">
        <v>141</v>
      </c>
      <c r="C158" s="3" t="s">
        <v>428</v>
      </c>
      <c r="D158" s="3">
        <v>251595</v>
      </c>
      <c r="E158" s="3">
        <v>211938</v>
      </c>
      <c r="F158" s="5" t="s">
        <v>104</v>
      </c>
      <c r="G158" s="5" t="s">
        <v>822</v>
      </c>
      <c r="H158" s="5">
        <v>230907</v>
      </c>
      <c r="I158" s="5" t="s">
        <v>429</v>
      </c>
      <c r="J158" s="5">
        <v>210412</v>
      </c>
      <c r="K158" s="5" t="s">
        <v>80</v>
      </c>
      <c r="L158" s="5" t="s">
        <v>80</v>
      </c>
      <c r="M158" s="5" t="s">
        <v>81</v>
      </c>
      <c r="N158" s="5">
        <v>6.46</v>
      </c>
      <c r="O158" s="5">
        <v>10.17</v>
      </c>
      <c r="P158" s="5">
        <v>13.71</v>
      </c>
      <c r="Q158" s="5">
        <v>9.56</v>
      </c>
      <c r="R158" s="5">
        <v>2.12</v>
      </c>
      <c r="S158" s="5">
        <v>1.36</v>
      </c>
      <c r="T158" s="5">
        <v>1.43</v>
      </c>
      <c r="U158" s="5">
        <v>1.7</v>
      </c>
      <c r="V158" s="5">
        <v>20.420000000000002</v>
      </c>
      <c r="W158" s="5">
        <v>13.02</v>
      </c>
      <c r="X158" s="5">
        <v>-0.45</v>
      </c>
      <c r="Y158" s="5">
        <v>-0.75</v>
      </c>
      <c r="Z158" s="5">
        <v>-1.58</v>
      </c>
      <c r="AA158" s="5">
        <v>-12.48</v>
      </c>
      <c r="AB158" s="5">
        <v>18.84</v>
      </c>
      <c r="AC158" s="5">
        <v>-0.26</v>
      </c>
      <c r="AD158" s="5">
        <v>-62.52</v>
      </c>
      <c r="AE158" s="5">
        <v>-1.1599999999999999</v>
      </c>
      <c r="AF158" s="5">
        <v>-0.14000000000000001</v>
      </c>
      <c r="AG158" s="5">
        <v>-0.14000000000000001</v>
      </c>
      <c r="AH158" s="5">
        <v>-0.33</v>
      </c>
      <c r="AI158" s="5">
        <v>0.28999999999999998</v>
      </c>
      <c r="AJ158" s="5">
        <v>0.23</v>
      </c>
      <c r="AK158" s="5">
        <v>7.0000000000000007E-2</v>
      </c>
      <c r="AL158" s="5">
        <v>0.04</v>
      </c>
      <c r="AM158" s="5">
        <v>0.18</v>
      </c>
      <c r="AN158" s="5">
        <v>0.06</v>
      </c>
      <c r="AO158" s="5">
        <v>-0.54</v>
      </c>
      <c r="AP158" s="5">
        <v>0.26</v>
      </c>
      <c r="AQ158" s="5">
        <v>1.05</v>
      </c>
      <c r="AR158" s="5">
        <v>0</v>
      </c>
      <c r="AS158" s="5">
        <v>-0.4</v>
      </c>
      <c r="AT158" s="5">
        <v>-0.16</v>
      </c>
      <c r="AU158" s="5">
        <v>-0.47</v>
      </c>
      <c r="AV158" s="5">
        <v>0.36</v>
      </c>
      <c r="AW158" s="5">
        <v>161.82</v>
      </c>
      <c r="AX158" s="20">
        <v>239.23949999999999</v>
      </c>
      <c r="AY158" s="20">
        <v>224.022999999999</v>
      </c>
      <c r="AZ158" s="20">
        <v>228.5455</v>
      </c>
      <c r="BA158" s="21">
        <v>18.7</v>
      </c>
      <c r="BB158" s="21">
        <v>3</v>
      </c>
      <c r="BC158" s="21">
        <v>16.3</v>
      </c>
      <c r="BD158" s="21">
        <v>100</v>
      </c>
    </row>
    <row r="159" spans="2:56" x14ac:dyDescent="0.3">
      <c r="B159" s="3">
        <v>142</v>
      </c>
      <c r="C159" s="3" t="s">
        <v>430</v>
      </c>
      <c r="D159" s="3">
        <v>251500</v>
      </c>
      <c r="E159" s="3">
        <v>232538</v>
      </c>
      <c r="F159" s="5" t="s">
        <v>94</v>
      </c>
      <c r="G159" s="5">
        <v>220451</v>
      </c>
      <c r="H159" s="5">
        <v>231776</v>
      </c>
      <c r="I159" s="5" t="s">
        <v>431</v>
      </c>
      <c r="J159" s="5">
        <v>211503</v>
      </c>
      <c r="K159" s="5" t="s">
        <v>80</v>
      </c>
      <c r="L159" s="5" t="s">
        <v>67</v>
      </c>
      <c r="M159" s="5" t="s">
        <v>153</v>
      </c>
      <c r="N159" s="5">
        <v>6.93</v>
      </c>
      <c r="O159" s="5">
        <v>11.86</v>
      </c>
      <c r="P159" s="5">
        <v>13.51</v>
      </c>
      <c r="Q159" s="5">
        <v>10.61</v>
      </c>
      <c r="R159" s="5">
        <v>2.27</v>
      </c>
      <c r="S159" s="5">
        <v>1.67</v>
      </c>
      <c r="T159" s="5">
        <v>2.1800000000000002</v>
      </c>
      <c r="U159" s="5">
        <v>2.41</v>
      </c>
      <c r="V159" s="5">
        <v>17.66</v>
      </c>
      <c r="W159" s="5">
        <v>11.41</v>
      </c>
      <c r="X159" s="5">
        <v>0.1</v>
      </c>
      <c r="Y159" s="5">
        <v>-0.42</v>
      </c>
      <c r="Z159" s="5">
        <v>-2.69</v>
      </c>
      <c r="AA159" s="5">
        <v>-17.29</v>
      </c>
      <c r="AB159" s="5">
        <v>24.38</v>
      </c>
      <c r="AC159" s="5">
        <v>8.11</v>
      </c>
      <c r="AD159" s="5">
        <v>-43.42</v>
      </c>
      <c r="AE159" s="5">
        <v>-1.18</v>
      </c>
      <c r="AF159" s="5">
        <v>-0.69</v>
      </c>
      <c r="AG159" s="5">
        <v>-0.56000000000000005</v>
      </c>
      <c r="AH159" s="5">
        <v>-0.53</v>
      </c>
      <c r="AI159" s="5">
        <v>0.42</v>
      </c>
      <c r="AJ159" s="5">
        <v>0.33</v>
      </c>
      <c r="AK159" s="5">
        <v>0.11</v>
      </c>
      <c r="AL159" s="5">
        <v>0.1</v>
      </c>
      <c r="AM159" s="5">
        <v>0.27</v>
      </c>
      <c r="AN159" s="5">
        <v>7.0000000000000007E-2</v>
      </c>
      <c r="AO159" s="5">
        <v>0.08</v>
      </c>
      <c r="AP159" s="5">
        <v>0.1</v>
      </c>
      <c r="AQ159" s="5">
        <v>0.84</v>
      </c>
      <c r="AR159" s="5">
        <v>0</v>
      </c>
      <c r="AS159" s="5">
        <v>-0.26</v>
      </c>
      <c r="AT159" s="5">
        <v>-0.48</v>
      </c>
      <c r="AU159" s="5">
        <v>-0.59</v>
      </c>
      <c r="AV159" s="5">
        <v>0.53</v>
      </c>
      <c r="AW159" s="5">
        <v>167.82</v>
      </c>
      <c r="AX159" s="20">
        <v>269.14299999999997</v>
      </c>
      <c r="AY159" s="20">
        <v>253.1935</v>
      </c>
      <c r="AZ159" s="20">
        <v>245.6985</v>
      </c>
      <c r="BA159" s="21">
        <v>20.3</v>
      </c>
      <c r="BB159" s="21">
        <v>3.1</v>
      </c>
      <c r="BC159" s="21">
        <v>15.4</v>
      </c>
      <c r="BD159" s="21">
        <v>99.4</v>
      </c>
    </row>
    <row r="160" spans="2:56" hidden="1" x14ac:dyDescent="0.3">
      <c r="B160" s="3">
        <v>143</v>
      </c>
      <c r="C160" s="3" t="s">
        <v>432</v>
      </c>
      <c r="D160" s="3">
        <v>251482</v>
      </c>
      <c r="E160" s="3">
        <v>231892</v>
      </c>
      <c r="F160" s="5" t="s">
        <v>199</v>
      </c>
      <c r="G160" s="5">
        <v>220638</v>
      </c>
      <c r="H160" s="5">
        <v>230458</v>
      </c>
      <c r="I160" s="5" t="s">
        <v>433</v>
      </c>
      <c r="J160" s="5">
        <v>200716</v>
      </c>
      <c r="K160" s="5" t="s">
        <v>80</v>
      </c>
      <c r="L160" s="5" t="s">
        <v>80</v>
      </c>
      <c r="M160" s="5" t="s">
        <v>81</v>
      </c>
      <c r="N160" s="5">
        <v>3.59</v>
      </c>
      <c r="O160" s="5">
        <v>5.79</v>
      </c>
      <c r="P160" s="5">
        <v>7.86</v>
      </c>
      <c r="Q160" s="5">
        <v>6.62</v>
      </c>
      <c r="R160" s="5">
        <v>0.53</v>
      </c>
      <c r="S160" s="5">
        <v>0.32</v>
      </c>
      <c r="T160" s="5">
        <v>1.22</v>
      </c>
      <c r="U160" s="5">
        <v>1.32</v>
      </c>
      <c r="V160" s="5">
        <v>21.4</v>
      </c>
      <c r="W160" s="5">
        <v>21.82</v>
      </c>
      <c r="X160" s="5">
        <v>-1.03</v>
      </c>
      <c r="Y160" s="5">
        <v>-1.08</v>
      </c>
      <c r="Z160" s="5">
        <v>-1.6</v>
      </c>
      <c r="AA160" s="5">
        <v>-21.82</v>
      </c>
      <c r="AB160" s="5">
        <v>20.190000000000001</v>
      </c>
      <c r="AC160" s="5">
        <v>4.78</v>
      </c>
      <c r="AD160" s="5">
        <v>-31.46</v>
      </c>
      <c r="AE160" s="5">
        <v>-1</v>
      </c>
      <c r="AF160" s="5">
        <v>-0.55000000000000004</v>
      </c>
      <c r="AG160" s="5">
        <v>-0.54</v>
      </c>
      <c r="AH160" s="5">
        <v>-0.19</v>
      </c>
      <c r="AI160" s="5">
        <v>0.23</v>
      </c>
      <c r="AJ160" s="5">
        <v>0.3</v>
      </c>
      <c r="AK160" s="5">
        <v>7.0000000000000007E-2</v>
      </c>
      <c r="AL160" s="5">
        <v>0.04</v>
      </c>
      <c r="AM160" s="5">
        <v>0.08</v>
      </c>
      <c r="AN160" s="5">
        <v>0.06</v>
      </c>
      <c r="AO160" s="5">
        <v>0.59</v>
      </c>
      <c r="AP160" s="5">
        <v>0.31</v>
      </c>
      <c r="AQ160" s="5">
        <v>-0.43</v>
      </c>
      <c r="AR160" s="5">
        <v>0</v>
      </c>
      <c r="AS160" s="5">
        <v>-0.28000000000000003</v>
      </c>
      <c r="AT160" s="5">
        <v>0.01</v>
      </c>
      <c r="AU160" s="5">
        <v>-0.54</v>
      </c>
      <c r="AV160" s="5">
        <v>0.11</v>
      </c>
      <c r="AW160" s="5">
        <v>163.62</v>
      </c>
      <c r="AX160" s="20">
        <v>238.035</v>
      </c>
      <c r="AY160" s="20">
        <v>210.714</v>
      </c>
      <c r="AZ160" s="20">
        <v>230.708</v>
      </c>
      <c r="BA160" s="21">
        <v>18.600000000000001</v>
      </c>
      <c r="BB160" s="21">
        <v>3.1</v>
      </c>
      <c r="BC160" s="21">
        <v>16.600000000000001</v>
      </c>
      <c r="BD160" s="21">
        <v>99.6</v>
      </c>
    </row>
    <row r="161" spans="2:56" x14ac:dyDescent="0.3">
      <c r="B161" s="3">
        <v>144</v>
      </c>
      <c r="C161" s="3" t="s">
        <v>434</v>
      </c>
      <c r="D161" s="3">
        <v>251080</v>
      </c>
      <c r="E161" s="3">
        <v>242476</v>
      </c>
      <c r="F161" s="5" t="s">
        <v>435</v>
      </c>
      <c r="G161" s="5">
        <v>211938</v>
      </c>
      <c r="H161" s="5">
        <v>201798</v>
      </c>
      <c r="I161" s="5" t="s">
        <v>436</v>
      </c>
      <c r="J161" s="5">
        <v>190374</v>
      </c>
      <c r="K161" s="5" t="s">
        <v>80</v>
      </c>
      <c r="L161" s="5" t="s">
        <v>80</v>
      </c>
      <c r="M161" s="5" t="s">
        <v>81</v>
      </c>
      <c r="N161" s="5">
        <v>4.0199999999999996</v>
      </c>
      <c r="O161" s="5">
        <v>6.06</v>
      </c>
      <c r="P161" s="5">
        <v>7.88</v>
      </c>
      <c r="Q161" s="5">
        <v>4.8899999999999997</v>
      </c>
      <c r="R161" s="5">
        <v>1.85</v>
      </c>
      <c r="S161" s="5">
        <v>1.34</v>
      </c>
      <c r="T161" s="5">
        <v>2.2999999999999998</v>
      </c>
      <c r="U161" s="5">
        <v>2.65</v>
      </c>
      <c r="V161" s="5">
        <v>30.1</v>
      </c>
      <c r="W161" s="5">
        <v>25.28</v>
      </c>
      <c r="X161" s="5">
        <v>0.84</v>
      </c>
      <c r="Y161" s="5">
        <v>0.03</v>
      </c>
      <c r="Z161" s="5">
        <v>-0.83</v>
      </c>
      <c r="AA161" s="5">
        <v>-17.95</v>
      </c>
      <c r="AB161" s="5">
        <v>20.51</v>
      </c>
      <c r="AC161" s="5">
        <v>-1.76</v>
      </c>
      <c r="AD161" s="5">
        <v>-62.3</v>
      </c>
      <c r="AE161" s="5">
        <v>-1.07</v>
      </c>
      <c r="AF161" s="5">
        <v>-0.41</v>
      </c>
      <c r="AG161" s="5">
        <v>-0.39</v>
      </c>
      <c r="AH161" s="5">
        <v>-0.17</v>
      </c>
      <c r="AI161" s="5">
        <v>0.26</v>
      </c>
      <c r="AJ161" s="5">
        <v>0.28999999999999998</v>
      </c>
      <c r="AK161" s="5">
        <v>7.0000000000000007E-2</v>
      </c>
      <c r="AL161" s="5">
        <v>0.06</v>
      </c>
      <c r="AM161" s="5">
        <v>0.1</v>
      </c>
      <c r="AN161" s="5">
        <v>7.0000000000000007E-2</v>
      </c>
      <c r="AO161" s="5">
        <v>-7.0000000000000007E-2</v>
      </c>
      <c r="AP161" s="5">
        <v>-0.12</v>
      </c>
      <c r="AQ161" s="5">
        <v>-0.82</v>
      </c>
      <c r="AR161" s="5">
        <v>0</v>
      </c>
      <c r="AS161" s="5">
        <v>-0.28999999999999998</v>
      </c>
      <c r="AT161" s="5">
        <v>-0.44</v>
      </c>
      <c r="AU161" s="5">
        <v>-0.45</v>
      </c>
      <c r="AV161" s="5">
        <v>0.35</v>
      </c>
      <c r="AW161" s="5">
        <v>164.29</v>
      </c>
      <c r="AX161" s="20">
        <v>248.2655</v>
      </c>
      <c r="AY161" s="20">
        <v>227.54050000000001</v>
      </c>
      <c r="AZ161" s="20">
        <v>235.9315</v>
      </c>
      <c r="BA161" s="21">
        <v>19.600000000000001</v>
      </c>
      <c r="BB161" s="21">
        <v>3.1</v>
      </c>
      <c r="BC161" s="21">
        <v>15.6</v>
      </c>
      <c r="BD161" s="21">
        <v>99.6</v>
      </c>
    </row>
    <row r="162" spans="2:56" hidden="1" x14ac:dyDescent="0.3">
      <c r="B162" s="3">
        <v>145</v>
      </c>
      <c r="C162" s="3" t="s">
        <v>437</v>
      </c>
      <c r="D162" s="3">
        <v>251828</v>
      </c>
      <c r="E162" s="3">
        <v>231208</v>
      </c>
      <c r="F162" s="5" t="s">
        <v>85</v>
      </c>
      <c r="G162" s="5">
        <v>201212</v>
      </c>
      <c r="H162" s="5">
        <v>232217</v>
      </c>
      <c r="I162" s="5" t="s">
        <v>438</v>
      </c>
      <c r="J162" s="5">
        <v>211938</v>
      </c>
      <c r="K162" s="5" t="s">
        <v>67</v>
      </c>
      <c r="L162" s="5" t="s">
        <v>67</v>
      </c>
      <c r="M162" s="5" t="s">
        <v>81</v>
      </c>
      <c r="N162" s="5">
        <v>7.3</v>
      </c>
      <c r="O162" s="5">
        <v>9.36</v>
      </c>
      <c r="P162" s="5">
        <v>11.68</v>
      </c>
      <c r="Q162" s="5">
        <v>11.4</v>
      </c>
      <c r="R162" s="5">
        <v>1.33</v>
      </c>
      <c r="S162" s="5">
        <v>0.77</v>
      </c>
      <c r="T162" s="5">
        <v>1.65</v>
      </c>
      <c r="U162" s="5">
        <v>1.79</v>
      </c>
      <c r="V162" s="5">
        <v>22.6</v>
      </c>
      <c r="W162" s="5">
        <v>17.39</v>
      </c>
      <c r="X162" s="5">
        <v>-1.65</v>
      </c>
      <c r="Y162" s="5">
        <v>-1.69</v>
      </c>
      <c r="Z162" s="5">
        <v>-0.92</v>
      </c>
      <c r="AA162" s="5">
        <v>-10.4</v>
      </c>
      <c r="AB162" s="5">
        <v>14.91</v>
      </c>
      <c r="AC162" s="5">
        <v>-1.32</v>
      </c>
      <c r="AD162" s="5">
        <v>-50.9</v>
      </c>
      <c r="AE162" s="5">
        <v>-0.56999999999999995</v>
      </c>
      <c r="AF162" s="5">
        <v>0.12</v>
      </c>
      <c r="AG162" s="5">
        <v>-0.26</v>
      </c>
      <c r="AH162" s="5">
        <v>0.11</v>
      </c>
      <c r="AI162" s="5">
        <v>0.1</v>
      </c>
      <c r="AJ162" s="5">
        <v>0.02</v>
      </c>
      <c r="AK162" s="5">
        <v>0.02</v>
      </c>
      <c r="AL162" s="5">
        <v>-0.03</v>
      </c>
      <c r="AM162" s="5">
        <v>-0.01</v>
      </c>
      <c r="AN162" s="5">
        <v>0.06</v>
      </c>
      <c r="AO162" s="5">
        <v>-0.88</v>
      </c>
      <c r="AP162" s="5">
        <v>-0.23</v>
      </c>
      <c r="AQ162" s="5">
        <v>3.21</v>
      </c>
      <c r="AR162" s="5">
        <v>0</v>
      </c>
      <c r="AS162" s="5">
        <v>-0.55000000000000004</v>
      </c>
      <c r="AT162" s="5">
        <v>-0.89</v>
      </c>
      <c r="AU162" s="5">
        <v>-0.81</v>
      </c>
      <c r="AV162" s="5">
        <v>0.24</v>
      </c>
      <c r="AW162" s="5">
        <v>156.82</v>
      </c>
      <c r="AX162" s="20">
        <v>227.911</v>
      </c>
      <c r="AY162" s="20">
        <v>206.309</v>
      </c>
      <c r="AZ162" s="20">
        <v>231.3185</v>
      </c>
      <c r="BA162" s="21">
        <v>16.600000000000001</v>
      </c>
      <c r="BB162" s="21">
        <v>2.7</v>
      </c>
      <c r="BC162" s="21">
        <v>16.3</v>
      </c>
      <c r="BD162" s="21">
        <v>99.7</v>
      </c>
    </row>
    <row r="163" spans="2:56" hidden="1" x14ac:dyDescent="0.3">
      <c r="B163" s="3">
        <v>146</v>
      </c>
      <c r="C163" s="3" t="s">
        <v>439</v>
      </c>
      <c r="D163" s="3">
        <v>251991</v>
      </c>
      <c r="E163" s="3">
        <v>231898</v>
      </c>
      <c r="F163" s="5" t="s">
        <v>78</v>
      </c>
      <c r="G163" s="5">
        <v>220638</v>
      </c>
      <c r="H163" s="5">
        <v>231195</v>
      </c>
      <c r="I163" s="5" t="s">
        <v>383</v>
      </c>
      <c r="J163" s="5">
        <v>211558</v>
      </c>
      <c r="K163" s="5" t="s">
        <v>80</v>
      </c>
      <c r="L163" s="5" t="s">
        <v>80</v>
      </c>
      <c r="M163" s="5" t="s">
        <v>81</v>
      </c>
      <c r="N163" s="5">
        <v>7.83</v>
      </c>
      <c r="O163" s="5">
        <v>9.9600000000000009</v>
      </c>
      <c r="P163" s="5">
        <v>12.83</v>
      </c>
      <c r="Q163" s="5">
        <v>11.29</v>
      </c>
      <c r="R163" s="5">
        <v>1.17</v>
      </c>
      <c r="S163" s="5">
        <v>0.56999999999999995</v>
      </c>
      <c r="T163" s="5">
        <v>2.0499999999999998</v>
      </c>
      <c r="U163" s="5">
        <v>2.2000000000000002</v>
      </c>
      <c r="V163" s="5">
        <v>20</v>
      </c>
      <c r="W163" s="5">
        <v>14.75</v>
      </c>
      <c r="X163" s="5">
        <v>-0.96</v>
      </c>
      <c r="Y163" s="5">
        <v>-1.53</v>
      </c>
      <c r="Z163" s="5">
        <v>-1.86</v>
      </c>
      <c r="AA163" s="5">
        <v>-10.58</v>
      </c>
      <c r="AB163" s="5">
        <v>15.03</v>
      </c>
      <c r="AC163" s="5">
        <v>-0.64</v>
      </c>
      <c r="AD163" s="5">
        <v>-2.13</v>
      </c>
      <c r="AE163" s="5">
        <v>-0.2</v>
      </c>
      <c r="AF163" s="5">
        <v>7.0000000000000007E-2</v>
      </c>
      <c r="AG163" s="5">
        <v>-0.27</v>
      </c>
      <c r="AH163" s="5">
        <v>0.03</v>
      </c>
      <c r="AI163" s="5">
        <v>0.18</v>
      </c>
      <c r="AJ163" s="5">
        <v>-0.04</v>
      </c>
      <c r="AK163" s="5">
        <v>0.03</v>
      </c>
      <c r="AL163" s="5">
        <v>0.01</v>
      </c>
      <c r="AM163" s="5">
        <v>0.12</v>
      </c>
      <c r="AN163" s="5">
        <v>0.04</v>
      </c>
      <c r="AO163" s="5">
        <v>-0.28000000000000003</v>
      </c>
      <c r="AP163" s="5">
        <v>-0.67</v>
      </c>
      <c r="AQ163" s="5">
        <v>2.67</v>
      </c>
      <c r="AR163" s="5">
        <v>0</v>
      </c>
      <c r="AS163" s="5">
        <v>-0.4</v>
      </c>
      <c r="AT163" s="5">
        <v>-0.86</v>
      </c>
      <c r="AU163" s="5">
        <v>-0.71</v>
      </c>
      <c r="AV163" s="5">
        <v>0.28999999999999998</v>
      </c>
      <c r="AW163" s="5">
        <v>143.25</v>
      </c>
      <c r="AX163" s="20">
        <v>212.69499999999999</v>
      </c>
      <c r="AY163" s="20">
        <v>194.86850000000001</v>
      </c>
      <c r="AZ163" s="20">
        <v>212.1515</v>
      </c>
      <c r="BA163" s="21">
        <v>17.899999999999999</v>
      </c>
      <c r="BB163" s="21">
        <v>2.8</v>
      </c>
      <c r="BC163" s="21">
        <v>15.5</v>
      </c>
      <c r="BD163" s="21">
        <v>99.7</v>
      </c>
    </row>
    <row r="164" spans="2:56" hidden="1" x14ac:dyDescent="0.3">
      <c r="B164" s="3">
        <v>147</v>
      </c>
      <c r="C164" s="3" t="s">
        <v>440</v>
      </c>
      <c r="D164" s="3">
        <v>252272</v>
      </c>
      <c r="E164" s="3">
        <v>231892</v>
      </c>
      <c r="F164" s="5" t="s">
        <v>199</v>
      </c>
      <c r="G164" s="5">
        <v>220638</v>
      </c>
      <c r="H164" s="5">
        <v>230561</v>
      </c>
      <c r="I164" s="5" t="s">
        <v>441</v>
      </c>
      <c r="J164" s="5" t="s">
        <v>833</v>
      </c>
      <c r="K164" s="5" t="s">
        <v>80</v>
      </c>
      <c r="L164" s="5" t="s">
        <v>80</v>
      </c>
      <c r="M164" s="5" t="s">
        <v>81</v>
      </c>
      <c r="N164" s="5">
        <v>4.97</v>
      </c>
      <c r="O164" s="5">
        <v>7.16</v>
      </c>
      <c r="P164" s="5">
        <v>8.8800000000000008</v>
      </c>
      <c r="Q164" s="5">
        <v>5.97</v>
      </c>
      <c r="R164" s="5">
        <v>0.19</v>
      </c>
      <c r="S164" s="5">
        <v>0.12</v>
      </c>
      <c r="T164" s="5">
        <v>1.55</v>
      </c>
      <c r="U164" s="5">
        <v>1.76</v>
      </c>
      <c r="V164" s="5">
        <v>17.05</v>
      </c>
      <c r="W164" s="5">
        <v>16.97</v>
      </c>
      <c r="X164" s="5">
        <v>-1.04</v>
      </c>
      <c r="Y164" s="5">
        <v>-0.88</v>
      </c>
      <c r="Z164" s="5">
        <v>-2.17</v>
      </c>
      <c r="AA164" s="5">
        <v>-19.82</v>
      </c>
      <c r="AB164" s="5">
        <v>21.83</v>
      </c>
      <c r="AC164" s="5">
        <v>-1.25</v>
      </c>
      <c r="AD164" s="5">
        <v>18.54</v>
      </c>
      <c r="AE164" s="5">
        <v>-1.03</v>
      </c>
      <c r="AF164" s="5">
        <v>-0.27</v>
      </c>
      <c r="AG164" s="5">
        <v>-0.49</v>
      </c>
      <c r="AH164" s="5">
        <v>-0.13</v>
      </c>
      <c r="AI164" s="5">
        <v>0.19</v>
      </c>
      <c r="AJ164" s="5">
        <v>0.25</v>
      </c>
      <c r="AK164" s="5">
        <v>0.05</v>
      </c>
      <c r="AL164" s="5">
        <v>0.03</v>
      </c>
      <c r="AM164" s="5">
        <v>0.09</v>
      </c>
      <c r="AN164" s="5">
        <v>0.05</v>
      </c>
      <c r="AO164" s="5">
        <v>0.67</v>
      </c>
      <c r="AP164" s="5">
        <v>-0.3</v>
      </c>
      <c r="AQ164" s="5">
        <v>1.25</v>
      </c>
      <c r="AR164" s="5">
        <v>0</v>
      </c>
      <c r="AS164" s="5">
        <v>-0.23</v>
      </c>
      <c r="AT164" s="5">
        <v>-0.26</v>
      </c>
      <c r="AU164" s="5">
        <v>-0.49</v>
      </c>
      <c r="AV164" s="5">
        <v>0.12</v>
      </c>
      <c r="AW164" s="5">
        <v>151.59</v>
      </c>
      <c r="AX164" s="20">
        <v>219.03099999999901</v>
      </c>
      <c r="AY164" s="20">
        <v>194.40649999999999</v>
      </c>
      <c r="AZ164" s="20">
        <v>205.95399999999901</v>
      </c>
      <c r="BA164" s="21">
        <v>18.399999999999999</v>
      </c>
      <c r="BB164" s="21">
        <v>2.7</v>
      </c>
      <c r="BC164" s="21">
        <v>14.8</v>
      </c>
      <c r="BD164" s="21">
        <v>99.8</v>
      </c>
    </row>
    <row r="165" spans="2:56" hidden="1" x14ac:dyDescent="0.3">
      <c r="B165" s="3">
        <v>148</v>
      </c>
      <c r="C165" s="3" t="s">
        <v>442</v>
      </c>
      <c r="D165" s="3">
        <v>251436</v>
      </c>
      <c r="E165" s="3">
        <v>231892</v>
      </c>
      <c r="F165" s="5" t="s">
        <v>199</v>
      </c>
      <c r="G165" s="5">
        <v>220638</v>
      </c>
      <c r="H165" s="5">
        <v>230993</v>
      </c>
      <c r="I165" s="5" t="s">
        <v>443</v>
      </c>
      <c r="J165" s="5">
        <v>210997</v>
      </c>
      <c r="K165" s="5" t="s">
        <v>80</v>
      </c>
      <c r="L165" s="5" t="s">
        <v>67</v>
      </c>
      <c r="M165" s="5" t="s">
        <v>81</v>
      </c>
      <c r="N165" s="5">
        <v>3.8</v>
      </c>
      <c r="O165" s="5">
        <v>6.31</v>
      </c>
      <c r="P165" s="5">
        <v>8.73</v>
      </c>
      <c r="Q165" s="5">
        <v>5.0599999999999996</v>
      </c>
      <c r="R165" s="5">
        <v>0.46</v>
      </c>
      <c r="S165" s="5">
        <v>0.52</v>
      </c>
      <c r="T165" s="5">
        <v>1.07</v>
      </c>
      <c r="U165" s="5">
        <v>1.51</v>
      </c>
      <c r="V165" s="5">
        <v>19.75</v>
      </c>
      <c r="W165" s="5">
        <v>14.74</v>
      </c>
      <c r="X165" s="5">
        <v>-7.0000000000000007E-2</v>
      </c>
      <c r="Y165" s="5">
        <v>-0.23</v>
      </c>
      <c r="Z165" s="5">
        <v>-2.2999999999999998</v>
      </c>
      <c r="AA165" s="5">
        <v>-17.149999999999999</v>
      </c>
      <c r="AB165" s="5">
        <v>23.38</v>
      </c>
      <c r="AC165" s="5">
        <v>5.38</v>
      </c>
      <c r="AD165" s="5">
        <v>-15.38</v>
      </c>
      <c r="AE165" s="5">
        <v>-0.87</v>
      </c>
      <c r="AF165" s="5">
        <v>-0.8</v>
      </c>
      <c r="AG165" s="5">
        <v>0.11</v>
      </c>
      <c r="AH165" s="5">
        <v>-7.0000000000000007E-2</v>
      </c>
      <c r="AI165" s="5">
        <v>0.15</v>
      </c>
      <c r="AJ165" s="5">
        <v>0.14000000000000001</v>
      </c>
      <c r="AK165" s="5">
        <v>0.04</v>
      </c>
      <c r="AL165" s="5">
        <v>0.02</v>
      </c>
      <c r="AM165" s="5">
        <v>0.09</v>
      </c>
      <c r="AN165" s="5">
        <v>0.02</v>
      </c>
      <c r="AO165" s="5">
        <v>0.54</v>
      </c>
      <c r="AP165" s="5">
        <v>-0.2</v>
      </c>
      <c r="AQ165" s="5">
        <v>1.46</v>
      </c>
      <c r="AR165" s="5">
        <v>0</v>
      </c>
      <c r="AS165" s="5">
        <v>-0.12</v>
      </c>
      <c r="AT165" s="5">
        <v>0.33</v>
      </c>
      <c r="AU165" s="5">
        <v>-0.3</v>
      </c>
      <c r="AV165" s="5">
        <v>0.09</v>
      </c>
      <c r="AW165" s="5">
        <v>141.72999999999999</v>
      </c>
      <c r="AX165" s="20">
        <v>194.611999999999</v>
      </c>
      <c r="AY165" s="20">
        <v>174.98500000000001</v>
      </c>
      <c r="AZ165" s="20">
        <v>177.77449999999999</v>
      </c>
      <c r="BA165" s="21">
        <v>18.7</v>
      </c>
      <c r="BB165" s="21">
        <v>3.1</v>
      </c>
      <c r="BC165" s="21">
        <v>16.8</v>
      </c>
      <c r="BD165" s="21">
        <v>99.7</v>
      </c>
    </row>
    <row r="166" spans="2:56" x14ac:dyDescent="0.3">
      <c r="B166" s="3">
        <v>149</v>
      </c>
      <c r="C166" s="3" t="s">
        <v>444</v>
      </c>
      <c r="D166" s="3">
        <v>251661</v>
      </c>
      <c r="E166" s="3">
        <v>231417</v>
      </c>
      <c r="F166" s="5" t="s">
        <v>125</v>
      </c>
      <c r="G166" s="5">
        <v>221267</v>
      </c>
      <c r="H166" s="5">
        <v>231149</v>
      </c>
      <c r="I166" s="5" t="s">
        <v>445</v>
      </c>
      <c r="J166" s="5">
        <v>200160</v>
      </c>
      <c r="K166" s="5" t="s">
        <v>80</v>
      </c>
      <c r="L166" s="5" t="s">
        <v>80</v>
      </c>
      <c r="M166" s="5" t="s">
        <v>81</v>
      </c>
      <c r="N166" s="5">
        <v>6.32</v>
      </c>
      <c r="O166" s="5">
        <v>9.17</v>
      </c>
      <c r="P166" s="5">
        <v>11.16</v>
      </c>
      <c r="Q166" s="5">
        <v>7.23</v>
      </c>
      <c r="R166" s="5">
        <v>3.4</v>
      </c>
      <c r="S166" s="5">
        <v>2.69</v>
      </c>
      <c r="T166" s="5">
        <v>3.63</v>
      </c>
      <c r="U166" s="5">
        <v>4.1900000000000004</v>
      </c>
      <c r="V166" s="5">
        <v>10.81</v>
      </c>
      <c r="W166" s="5">
        <v>4.58</v>
      </c>
      <c r="X166" s="5">
        <v>-1.1100000000000001</v>
      </c>
      <c r="Y166" s="5">
        <v>-1.52</v>
      </c>
      <c r="Z166" s="5">
        <v>-0.31</v>
      </c>
      <c r="AA166" s="5">
        <v>-7.95</v>
      </c>
      <c r="AB166" s="5">
        <v>15.48</v>
      </c>
      <c r="AC166" s="5">
        <v>-6.98</v>
      </c>
      <c r="AD166" s="5">
        <v>-1.47</v>
      </c>
      <c r="AE166" s="5">
        <v>-1.34</v>
      </c>
      <c r="AF166" s="5">
        <v>-0.17</v>
      </c>
      <c r="AG166" s="5">
        <v>0.23</v>
      </c>
      <c r="AH166" s="5">
        <v>0</v>
      </c>
      <c r="AI166" s="5">
        <v>0.27</v>
      </c>
      <c r="AJ166" s="5">
        <v>0.13</v>
      </c>
      <c r="AK166" s="5">
        <v>0.06</v>
      </c>
      <c r="AL166" s="5">
        <v>0.03</v>
      </c>
      <c r="AM166" s="5">
        <v>0.18</v>
      </c>
      <c r="AN166" s="5">
        <v>0.04</v>
      </c>
      <c r="AO166" s="5">
        <v>0.32</v>
      </c>
      <c r="AP166" s="5">
        <v>0.89</v>
      </c>
      <c r="AQ166" s="5">
        <v>-1.86</v>
      </c>
      <c r="AR166" s="5">
        <v>0</v>
      </c>
      <c r="AS166" s="5">
        <v>-0.34</v>
      </c>
      <c r="AT166" s="5">
        <v>-0.49</v>
      </c>
      <c r="AU166" s="5">
        <v>-0.35</v>
      </c>
      <c r="AV166" s="5">
        <v>0.46</v>
      </c>
      <c r="AW166" s="5">
        <v>136.38999999999999</v>
      </c>
      <c r="AX166" s="20">
        <v>216.06700000000001</v>
      </c>
      <c r="AY166" s="20">
        <v>206.12549999999999</v>
      </c>
      <c r="AZ166" s="20">
        <v>207.75049999999999</v>
      </c>
      <c r="BA166" s="21">
        <v>18.600000000000001</v>
      </c>
      <c r="BB166" s="21">
        <v>3.3</v>
      </c>
      <c r="BC166" s="21">
        <v>18</v>
      </c>
      <c r="BD166" s="21">
        <v>99.5</v>
      </c>
    </row>
    <row r="167" spans="2:56" x14ac:dyDescent="0.3">
      <c r="B167" s="3">
        <v>150</v>
      </c>
      <c r="C167" s="3" t="s">
        <v>446</v>
      </c>
      <c r="D167" s="3">
        <v>251261</v>
      </c>
      <c r="E167" s="3">
        <v>242050</v>
      </c>
      <c r="F167" s="5" t="s">
        <v>144</v>
      </c>
      <c r="G167" s="5" t="s">
        <v>825</v>
      </c>
      <c r="H167" s="5">
        <v>211661</v>
      </c>
      <c r="I167" s="5" t="s">
        <v>447</v>
      </c>
      <c r="J167" s="5" t="s">
        <v>822</v>
      </c>
      <c r="K167" s="5" t="s">
        <v>80</v>
      </c>
      <c r="L167" s="5" t="s">
        <v>80</v>
      </c>
      <c r="M167" s="5" t="s">
        <v>81</v>
      </c>
      <c r="N167" s="5">
        <v>5.76</v>
      </c>
      <c r="O167" s="5">
        <v>8.3699999999999992</v>
      </c>
      <c r="P167" s="5">
        <v>11.92</v>
      </c>
      <c r="Q167" s="5">
        <v>9.4499999999999993</v>
      </c>
      <c r="R167" s="5">
        <v>2</v>
      </c>
      <c r="S167" s="5">
        <v>1.46</v>
      </c>
      <c r="T167" s="5">
        <v>2.94</v>
      </c>
      <c r="U167" s="5">
        <v>3.14</v>
      </c>
      <c r="V167" s="5">
        <v>14.23</v>
      </c>
      <c r="W167" s="5">
        <v>9.98</v>
      </c>
      <c r="X167" s="5">
        <v>-0.78</v>
      </c>
      <c r="Y167" s="5">
        <v>-0.63</v>
      </c>
      <c r="Z167" s="5">
        <v>-2.2400000000000002</v>
      </c>
      <c r="AA167" s="5">
        <v>-8.2899999999999991</v>
      </c>
      <c r="AB167" s="5">
        <v>18.07</v>
      </c>
      <c r="AC167" s="5">
        <v>4.0599999999999996</v>
      </c>
      <c r="AD167" s="5">
        <v>-67.14</v>
      </c>
      <c r="AE167" s="5">
        <v>-1.22</v>
      </c>
      <c r="AF167" s="5">
        <v>-0.33</v>
      </c>
      <c r="AG167" s="5">
        <v>-0.24</v>
      </c>
      <c r="AH167" s="5">
        <v>-0.12</v>
      </c>
      <c r="AI167" s="5">
        <v>0.24</v>
      </c>
      <c r="AJ167" s="5">
        <v>7.0000000000000007E-2</v>
      </c>
      <c r="AK167" s="5">
        <v>0.08</v>
      </c>
      <c r="AL167" s="5">
        <v>-0.01</v>
      </c>
      <c r="AM167" s="5">
        <v>0.16</v>
      </c>
      <c r="AN167" s="5">
        <v>0.03</v>
      </c>
      <c r="AO167" s="5">
        <v>-0.46</v>
      </c>
      <c r="AP167" s="5">
        <v>-0.4</v>
      </c>
      <c r="AQ167" s="5">
        <v>0.02</v>
      </c>
      <c r="AR167" s="5">
        <v>0</v>
      </c>
      <c r="AS167" s="5">
        <v>-0.48</v>
      </c>
      <c r="AT167" s="5">
        <v>-0.44</v>
      </c>
      <c r="AU167" s="5">
        <v>-0.51</v>
      </c>
      <c r="AV167" s="5">
        <v>0.43</v>
      </c>
      <c r="AW167" s="5">
        <v>157.87</v>
      </c>
      <c r="AX167" s="20">
        <v>231.24350000000001</v>
      </c>
      <c r="AY167" s="20">
        <v>215.83149999999901</v>
      </c>
      <c r="AZ167" s="20">
        <v>217.92099999999999</v>
      </c>
      <c r="BA167" s="21">
        <v>16.7</v>
      </c>
      <c r="BB167" s="21">
        <v>2.6</v>
      </c>
      <c r="BC167" s="21">
        <v>15.6</v>
      </c>
      <c r="BD167" s="21">
        <v>99.7</v>
      </c>
    </row>
    <row r="168" spans="2:56" x14ac:dyDescent="0.3">
      <c r="B168" s="3">
        <v>151</v>
      </c>
      <c r="C168" s="3" t="s">
        <v>448</v>
      </c>
      <c r="D168" s="3">
        <v>251901</v>
      </c>
      <c r="E168" s="3">
        <v>231989</v>
      </c>
      <c r="F168" s="5" t="s">
        <v>260</v>
      </c>
      <c r="G168" s="5">
        <v>221401</v>
      </c>
      <c r="H168" s="5">
        <v>231703</v>
      </c>
      <c r="I168" s="5" t="s">
        <v>449</v>
      </c>
      <c r="J168" s="5" t="s">
        <v>833</v>
      </c>
      <c r="K168" s="5" t="s">
        <v>67</v>
      </c>
      <c r="L168" s="5" t="s">
        <v>67</v>
      </c>
      <c r="M168" s="5" t="s">
        <v>81</v>
      </c>
      <c r="N168" s="5">
        <v>4.46</v>
      </c>
      <c r="O168" s="5">
        <v>5.24</v>
      </c>
      <c r="P168" s="5">
        <v>6.31</v>
      </c>
      <c r="Q168" s="5">
        <v>2.4500000000000002</v>
      </c>
      <c r="R168" s="5">
        <v>1.28</v>
      </c>
      <c r="S168" s="5">
        <v>0.89</v>
      </c>
      <c r="T168" s="5">
        <v>3.58</v>
      </c>
      <c r="U168" s="5">
        <v>4.0599999999999996</v>
      </c>
      <c r="V168" s="5">
        <v>10.66</v>
      </c>
      <c r="W168" s="5">
        <v>1.57</v>
      </c>
      <c r="X168" s="5">
        <v>-1.82</v>
      </c>
      <c r="Y168" s="5">
        <v>-2.0499999999999998</v>
      </c>
      <c r="Z168" s="5">
        <v>-2.0499999999999998</v>
      </c>
      <c r="AA168" s="5">
        <v>-9.85</v>
      </c>
      <c r="AB168" s="5">
        <v>23.53</v>
      </c>
      <c r="AC168" s="5">
        <v>0.83</v>
      </c>
      <c r="AD168" s="5">
        <v>-44.57</v>
      </c>
      <c r="AE168" s="5">
        <v>-1.05</v>
      </c>
      <c r="AF168" s="5">
        <v>-0.63</v>
      </c>
      <c r="AG168" s="5">
        <v>-0.65</v>
      </c>
      <c r="AH168" s="5">
        <v>-0.04</v>
      </c>
      <c r="AI168" s="5">
        <v>0.26</v>
      </c>
      <c r="AJ168" s="5">
        <v>0.37</v>
      </c>
      <c r="AK168" s="5">
        <v>0.04</v>
      </c>
      <c r="AL168" s="5">
        <v>0.01</v>
      </c>
      <c r="AM168" s="5">
        <v>0.09</v>
      </c>
      <c r="AN168" s="5">
        <v>0.11</v>
      </c>
      <c r="AO168" s="5">
        <v>0.79</v>
      </c>
      <c r="AP168" s="5">
        <v>-0.22</v>
      </c>
      <c r="AQ168" s="5">
        <v>3.01</v>
      </c>
      <c r="AR168" s="5">
        <v>0</v>
      </c>
      <c r="AS168" s="5">
        <v>-0.59</v>
      </c>
      <c r="AT168" s="5">
        <v>-0.81</v>
      </c>
      <c r="AU168" s="5">
        <v>-0.64</v>
      </c>
      <c r="AV168" s="5">
        <v>0.18</v>
      </c>
      <c r="AW168" s="5">
        <v>158.54</v>
      </c>
      <c r="AX168" s="20">
        <v>258.25549999999998</v>
      </c>
      <c r="AY168" s="20">
        <v>230.92449999999999</v>
      </c>
      <c r="AZ168" s="20">
        <v>239.99199999999999</v>
      </c>
      <c r="BA168" s="21">
        <v>16.399999999999999</v>
      </c>
      <c r="BB168" s="21">
        <v>2.4</v>
      </c>
      <c r="BC168" s="21">
        <v>14.7</v>
      </c>
      <c r="BD168" s="21">
        <v>99.9</v>
      </c>
    </row>
    <row r="169" spans="2:56" hidden="1" x14ac:dyDescent="0.3">
      <c r="B169" s="3">
        <v>152</v>
      </c>
      <c r="C169" s="3" t="s">
        <v>450</v>
      </c>
      <c r="D169" s="3">
        <v>251697</v>
      </c>
      <c r="E169" s="3">
        <v>231208</v>
      </c>
      <c r="F169" s="5" t="s">
        <v>85</v>
      </c>
      <c r="G169" s="5">
        <v>201212</v>
      </c>
      <c r="H169" s="5">
        <v>230797</v>
      </c>
      <c r="I169" s="5" t="s">
        <v>451</v>
      </c>
      <c r="J169" s="5">
        <v>211758</v>
      </c>
      <c r="K169" s="5" t="s">
        <v>80</v>
      </c>
      <c r="L169" s="5" t="s">
        <v>80</v>
      </c>
      <c r="M169" s="5" t="s">
        <v>81</v>
      </c>
      <c r="N169" s="5">
        <v>4.84</v>
      </c>
      <c r="O169" s="5">
        <v>6.15</v>
      </c>
      <c r="P169" s="5">
        <v>7.76</v>
      </c>
      <c r="Q169" s="5">
        <v>4.3</v>
      </c>
      <c r="R169" s="5">
        <v>2.11</v>
      </c>
      <c r="S169" s="5">
        <v>1.68</v>
      </c>
      <c r="T169" s="5">
        <v>2.4500000000000002</v>
      </c>
      <c r="U169" s="5">
        <v>2.72</v>
      </c>
      <c r="V169" s="5">
        <v>20.46</v>
      </c>
      <c r="W169" s="5">
        <v>12.84</v>
      </c>
      <c r="X169" s="5">
        <v>-1.22</v>
      </c>
      <c r="Y169" s="5">
        <v>-1.32</v>
      </c>
      <c r="Z169" s="5">
        <v>-1.1000000000000001</v>
      </c>
      <c r="AA169" s="5">
        <v>-12.1</v>
      </c>
      <c r="AB169" s="5">
        <v>14.18</v>
      </c>
      <c r="AC169" s="5">
        <v>-0.48</v>
      </c>
      <c r="AD169" s="5">
        <v>-60.21</v>
      </c>
      <c r="AE169" s="5">
        <v>-0.73</v>
      </c>
      <c r="AF169" s="5">
        <v>-0.35</v>
      </c>
      <c r="AG169" s="5">
        <v>0.22</v>
      </c>
      <c r="AH169" s="5">
        <v>-0.09</v>
      </c>
      <c r="AI169" s="5">
        <v>0.22</v>
      </c>
      <c r="AJ169" s="5">
        <v>0.13</v>
      </c>
      <c r="AK169" s="5">
        <v>0.1</v>
      </c>
      <c r="AL169" s="5">
        <v>-0.04</v>
      </c>
      <c r="AM169" s="5">
        <v>-0.04</v>
      </c>
      <c r="AN169" s="5">
        <v>0.1</v>
      </c>
      <c r="AO169" s="5">
        <v>-0.83</v>
      </c>
      <c r="AP169" s="5">
        <v>0.12</v>
      </c>
      <c r="AQ169" s="5">
        <v>0.32</v>
      </c>
      <c r="AR169" s="5">
        <v>0</v>
      </c>
      <c r="AS169" s="5">
        <v>-0.28999999999999998</v>
      </c>
      <c r="AT169" s="5">
        <v>-0.84</v>
      </c>
      <c r="AU169" s="5">
        <v>-0.5</v>
      </c>
      <c r="AV169" s="5">
        <v>0.32</v>
      </c>
      <c r="AW169" s="5">
        <v>160.59</v>
      </c>
      <c r="AX169" s="20">
        <v>235.32650000000001</v>
      </c>
      <c r="AY169" s="20">
        <v>217.87700000000001</v>
      </c>
      <c r="AZ169" s="20">
        <v>236.18949999999899</v>
      </c>
      <c r="BA169" s="21">
        <v>18.100000000000001</v>
      </c>
      <c r="BB169" s="21">
        <v>2.9</v>
      </c>
      <c r="BC169" s="21">
        <v>16.100000000000001</v>
      </c>
      <c r="BD169" s="21">
        <v>99.8</v>
      </c>
    </row>
    <row r="170" spans="2:56" hidden="1" x14ac:dyDescent="0.3">
      <c r="B170" s="3">
        <v>153</v>
      </c>
      <c r="C170" s="3" t="s">
        <v>452</v>
      </c>
      <c r="D170" s="3">
        <v>251623</v>
      </c>
      <c r="E170" s="3">
        <v>231279</v>
      </c>
      <c r="F170" s="5" t="s">
        <v>163</v>
      </c>
      <c r="G170" s="5">
        <v>201212</v>
      </c>
      <c r="H170" s="5">
        <v>231231</v>
      </c>
      <c r="I170" s="5" t="s">
        <v>164</v>
      </c>
      <c r="J170" s="5">
        <v>211844</v>
      </c>
      <c r="K170" s="5" t="s">
        <v>80</v>
      </c>
      <c r="L170" s="5" t="s">
        <v>80</v>
      </c>
      <c r="M170" s="5" t="s">
        <v>81</v>
      </c>
      <c r="N170" s="5">
        <v>5.48</v>
      </c>
      <c r="O170" s="5">
        <v>6.77</v>
      </c>
      <c r="P170" s="5">
        <v>9.34</v>
      </c>
      <c r="Q170" s="5">
        <v>8.06</v>
      </c>
      <c r="R170" s="5">
        <v>2</v>
      </c>
      <c r="S170" s="5">
        <v>1.91</v>
      </c>
      <c r="T170" s="5">
        <v>2.29</v>
      </c>
      <c r="U170" s="5">
        <v>2.78</v>
      </c>
      <c r="V170" s="5">
        <v>15.59</v>
      </c>
      <c r="W170" s="5">
        <v>13.4</v>
      </c>
      <c r="X170" s="5">
        <v>-0.09</v>
      </c>
      <c r="Y170" s="5">
        <v>-0.53</v>
      </c>
      <c r="Z170" s="5">
        <v>-2.11</v>
      </c>
      <c r="AA170" s="5">
        <v>-13.53</v>
      </c>
      <c r="AB170" s="5">
        <v>19.98</v>
      </c>
      <c r="AC170" s="5">
        <v>2.81</v>
      </c>
      <c r="AD170" s="5">
        <v>-23.65</v>
      </c>
      <c r="AE170" s="5">
        <v>-1.1200000000000001</v>
      </c>
      <c r="AF170" s="5">
        <v>-0.59</v>
      </c>
      <c r="AG170" s="5">
        <v>-0.44</v>
      </c>
      <c r="AH170" s="5">
        <v>0.01</v>
      </c>
      <c r="AI170" s="5">
        <v>0.17</v>
      </c>
      <c r="AJ170" s="5">
        <v>0</v>
      </c>
      <c r="AK170" s="5">
        <v>0.04</v>
      </c>
      <c r="AL170" s="5">
        <v>-7.0000000000000007E-2</v>
      </c>
      <c r="AM170" s="5">
        <v>-0.02</v>
      </c>
      <c r="AN170" s="5">
        <v>0.09</v>
      </c>
      <c r="AO170" s="5">
        <v>1.36</v>
      </c>
      <c r="AP170" s="5">
        <v>-0.15</v>
      </c>
      <c r="AQ170" s="5">
        <v>1.04</v>
      </c>
      <c r="AR170" s="5">
        <v>0</v>
      </c>
      <c r="AS170" s="5">
        <v>-0.36</v>
      </c>
      <c r="AT170" s="5">
        <v>-0.11</v>
      </c>
      <c r="AU170" s="5">
        <v>-0.21</v>
      </c>
      <c r="AV170" s="5">
        <v>0.33</v>
      </c>
      <c r="AW170" s="5">
        <v>150.34</v>
      </c>
      <c r="AX170" s="20">
        <v>217.85749999999999</v>
      </c>
      <c r="AY170" s="20">
        <v>200.96899999999999</v>
      </c>
      <c r="AZ170" s="20">
        <v>201.054</v>
      </c>
      <c r="BA170" s="21">
        <v>18.5</v>
      </c>
      <c r="BB170" s="21">
        <v>2.5</v>
      </c>
      <c r="BC170" s="21">
        <v>13.8</v>
      </c>
      <c r="BD170" s="21">
        <v>99.5</v>
      </c>
    </row>
    <row r="171" spans="2:56" hidden="1" x14ac:dyDescent="0.3">
      <c r="B171" s="3">
        <v>154</v>
      </c>
      <c r="C171" s="3" t="s">
        <v>453</v>
      </c>
      <c r="D171" s="3">
        <v>250583</v>
      </c>
      <c r="E171" s="3">
        <v>230568</v>
      </c>
      <c r="F171" s="5" t="s">
        <v>274</v>
      </c>
      <c r="G171" s="5">
        <v>210997</v>
      </c>
      <c r="H171" s="5">
        <v>211491</v>
      </c>
      <c r="I171" s="5" t="s">
        <v>454</v>
      </c>
      <c r="J171" s="5" t="s">
        <v>822</v>
      </c>
      <c r="K171" s="5" t="s">
        <v>80</v>
      </c>
      <c r="L171" s="5" t="s">
        <v>80</v>
      </c>
      <c r="M171" s="5" t="s">
        <v>153</v>
      </c>
      <c r="N171" s="5">
        <v>5.68</v>
      </c>
      <c r="O171" s="5">
        <v>8.77</v>
      </c>
      <c r="P171" s="5">
        <v>10.49</v>
      </c>
      <c r="Q171" s="5">
        <v>7.03</v>
      </c>
      <c r="R171" s="5">
        <v>1.51</v>
      </c>
      <c r="S171" s="5">
        <v>1.1599999999999999</v>
      </c>
      <c r="T171" s="5">
        <v>0.56000000000000005</v>
      </c>
      <c r="U171" s="5">
        <v>0.94</v>
      </c>
      <c r="V171" s="5">
        <v>21.39</v>
      </c>
      <c r="W171" s="5">
        <v>12.43</v>
      </c>
      <c r="X171" s="5">
        <v>-0.03</v>
      </c>
      <c r="Y171" s="5">
        <v>-0.23</v>
      </c>
      <c r="Z171" s="5">
        <v>-1.82</v>
      </c>
      <c r="AA171" s="5">
        <v>-16.59</v>
      </c>
      <c r="AB171" s="5">
        <v>21.3</v>
      </c>
      <c r="AC171" s="5">
        <v>3.13</v>
      </c>
      <c r="AD171" s="5">
        <v>-6.61</v>
      </c>
      <c r="AE171" s="5">
        <v>-1.23</v>
      </c>
      <c r="AF171" s="5">
        <v>-0.5</v>
      </c>
      <c r="AG171" s="5">
        <v>-0.27</v>
      </c>
      <c r="AH171" s="5">
        <v>-7.0000000000000007E-2</v>
      </c>
      <c r="AI171" s="5">
        <v>0.1</v>
      </c>
      <c r="AJ171" s="5">
        <v>0.03</v>
      </c>
      <c r="AK171" s="5">
        <v>0.05</v>
      </c>
      <c r="AL171" s="5">
        <v>-0.03</v>
      </c>
      <c r="AM171" s="5">
        <v>-0.04</v>
      </c>
      <c r="AN171" s="5">
        <v>0.05</v>
      </c>
      <c r="AO171" s="5">
        <v>1.21</v>
      </c>
      <c r="AP171" s="5">
        <v>0.55000000000000004</v>
      </c>
      <c r="AQ171" s="5">
        <v>0.33</v>
      </c>
      <c r="AR171" s="5">
        <v>0</v>
      </c>
      <c r="AS171" s="5">
        <v>-0.53</v>
      </c>
      <c r="AT171" s="5">
        <v>-0.63</v>
      </c>
      <c r="AU171" s="5">
        <v>-0.63</v>
      </c>
      <c r="AV171" s="5">
        <v>0.31</v>
      </c>
      <c r="AW171" s="5">
        <v>140.88</v>
      </c>
      <c r="AX171" s="20">
        <v>216.602</v>
      </c>
      <c r="AY171" s="20">
        <v>200.88650000000001</v>
      </c>
      <c r="AZ171" s="20">
        <v>199.83699999999999</v>
      </c>
      <c r="BA171" s="21">
        <v>19.2</v>
      </c>
      <c r="BB171" s="21">
        <v>3.3</v>
      </c>
      <c r="BC171" s="21">
        <v>17.399999999999999</v>
      </c>
      <c r="BD171" s="21">
        <v>99.5</v>
      </c>
    </row>
    <row r="172" spans="2:56" x14ac:dyDescent="0.3">
      <c r="B172" s="3">
        <v>155</v>
      </c>
      <c r="C172" s="3" t="s">
        <v>455</v>
      </c>
      <c r="D172" s="3">
        <v>251498</v>
      </c>
      <c r="E172" s="3">
        <v>232538</v>
      </c>
      <c r="F172" s="5" t="s">
        <v>94</v>
      </c>
      <c r="G172" s="5">
        <v>220451</v>
      </c>
      <c r="H172" s="5">
        <v>231179</v>
      </c>
      <c r="I172" s="5" t="s">
        <v>456</v>
      </c>
      <c r="J172" s="5">
        <v>200716</v>
      </c>
      <c r="K172" s="5" t="s">
        <v>80</v>
      </c>
      <c r="L172" s="5" t="s">
        <v>80</v>
      </c>
      <c r="M172" s="5" t="s">
        <v>81</v>
      </c>
      <c r="N172" s="5">
        <v>4.5199999999999996</v>
      </c>
      <c r="O172" s="5">
        <v>6.12</v>
      </c>
      <c r="P172" s="5">
        <v>7.97</v>
      </c>
      <c r="Q172" s="5">
        <v>5.47</v>
      </c>
      <c r="R172" s="5">
        <v>3.67</v>
      </c>
      <c r="S172" s="5">
        <v>2.4</v>
      </c>
      <c r="T172" s="5">
        <v>3.34</v>
      </c>
      <c r="U172" s="5">
        <v>3.39</v>
      </c>
      <c r="V172" s="5">
        <v>11.48</v>
      </c>
      <c r="W172" s="5">
        <v>12.17</v>
      </c>
      <c r="X172" s="5">
        <v>-0.86</v>
      </c>
      <c r="Y172" s="5">
        <v>-0.9</v>
      </c>
      <c r="Z172" s="5">
        <v>-1.75</v>
      </c>
      <c r="AA172" s="5">
        <v>-12.28</v>
      </c>
      <c r="AB172" s="5">
        <v>19.399999999999999</v>
      </c>
      <c r="AC172" s="5">
        <v>4.0999999999999996</v>
      </c>
      <c r="AD172" s="5">
        <v>-49.75</v>
      </c>
      <c r="AE172" s="5">
        <v>-0.78</v>
      </c>
      <c r="AF172" s="5">
        <v>-0.42</v>
      </c>
      <c r="AG172" s="5">
        <v>-0.56999999999999995</v>
      </c>
      <c r="AH172" s="5">
        <v>-0.27</v>
      </c>
      <c r="AI172" s="5">
        <v>0.39</v>
      </c>
      <c r="AJ172" s="5">
        <v>0.28999999999999998</v>
      </c>
      <c r="AK172" s="5">
        <v>0.1</v>
      </c>
      <c r="AL172" s="5">
        <v>7.0000000000000007E-2</v>
      </c>
      <c r="AM172" s="5">
        <v>0.21</v>
      </c>
      <c r="AN172" s="5">
        <v>0.08</v>
      </c>
      <c r="AO172" s="5">
        <v>0.17</v>
      </c>
      <c r="AP172" s="5">
        <v>0.99</v>
      </c>
      <c r="AQ172" s="5">
        <v>-2.1</v>
      </c>
      <c r="AR172" s="5">
        <v>0</v>
      </c>
      <c r="AS172" s="5">
        <v>-0.19</v>
      </c>
      <c r="AT172" s="5">
        <v>-0.32</v>
      </c>
      <c r="AU172" s="5">
        <v>-0.42</v>
      </c>
      <c r="AV172" s="5">
        <v>0.37</v>
      </c>
      <c r="AW172" s="5">
        <v>158.43</v>
      </c>
      <c r="AX172" s="20">
        <v>256.03300000000002</v>
      </c>
      <c r="AY172" s="20">
        <v>237.88749999999999</v>
      </c>
      <c r="AZ172" s="20">
        <v>241.453499999999</v>
      </c>
      <c r="BA172" s="21">
        <v>17.8</v>
      </c>
      <c r="BB172" s="21">
        <v>2.8</v>
      </c>
      <c r="BC172" s="21">
        <v>15.6</v>
      </c>
      <c r="BD172" s="21">
        <v>99.7</v>
      </c>
    </row>
    <row r="173" spans="2:56" x14ac:dyDescent="0.3">
      <c r="B173" s="3">
        <v>156</v>
      </c>
      <c r="C173" s="3" t="s">
        <v>457</v>
      </c>
      <c r="D173" s="3">
        <v>251859</v>
      </c>
      <c r="E173" s="3">
        <v>231898</v>
      </c>
      <c r="F173" s="5" t="s">
        <v>78</v>
      </c>
      <c r="G173" s="5">
        <v>220638</v>
      </c>
      <c r="H173" s="5">
        <v>231982</v>
      </c>
      <c r="I173" s="5" t="s">
        <v>458</v>
      </c>
      <c r="J173" s="5">
        <v>211503</v>
      </c>
      <c r="K173" s="5" t="s">
        <v>80</v>
      </c>
      <c r="L173" s="5" t="s">
        <v>80</v>
      </c>
      <c r="M173" s="5" t="s">
        <v>81</v>
      </c>
      <c r="N173" s="5">
        <v>4.6399999999999997</v>
      </c>
      <c r="O173" s="5">
        <v>7.37</v>
      </c>
      <c r="P173" s="5">
        <v>9.56</v>
      </c>
      <c r="Q173" s="5">
        <v>9.08</v>
      </c>
      <c r="R173" s="5">
        <v>1.82</v>
      </c>
      <c r="S173" s="5">
        <v>1.19</v>
      </c>
      <c r="T173" s="5">
        <v>1.76</v>
      </c>
      <c r="U173" s="5">
        <v>1.9</v>
      </c>
      <c r="V173" s="5">
        <v>27.98</v>
      </c>
      <c r="W173" s="5">
        <v>16.059999999999999</v>
      </c>
      <c r="X173" s="5">
        <v>0.46</v>
      </c>
      <c r="Y173" s="5">
        <v>-0.11</v>
      </c>
      <c r="Z173" s="5">
        <v>-1.08</v>
      </c>
      <c r="AA173" s="5">
        <v>-14.22</v>
      </c>
      <c r="AB173" s="5">
        <v>25</v>
      </c>
      <c r="AC173" s="5">
        <v>-0.87</v>
      </c>
      <c r="AD173" s="5">
        <v>-39.69</v>
      </c>
      <c r="AE173" s="5">
        <v>-0.28000000000000003</v>
      </c>
      <c r="AF173" s="5">
        <v>0.15</v>
      </c>
      <c r="AG173" s="5">
        <v>-0.18</v>
      </c>
      <c r="AH173" s="5">
        <v>0.02</v>
      </c>
      <c r="AI173" s="5">
        <v>0.25</v>
      </c>
      <c r="AJ173" s="5">
        <v>0.17</v>
      </c>
      <c r="AK173" s="5">
        <v>7.0000000000000007E-2</v>
      </c>
      <c r="AL173" s="5">
        <v>0.02</v>
      </c>
      <c r="AM173" s="5">
        <v>0.12</v>
      </c>
      <c r="AN173" s="5">
        <v>0.05</v>
      </c>
      <c r="AO173" s="5">
        <v>-0.52</v>
      </c>
      <c r="AP173" s="5">
        <v>-0.56000000000000005</v>
      </c>
      <c r="AQ173" s="5">
        <v>1.74</v>
      </c>
      <c r="AR173" s="5">
        <v>0</v>
      </c>
      <c r="AS173" s="5">
        <v>-0.28999999999999998</v>
      </c>
      <c r="AT173" s="5">
        <v>-0.38</v>
      </c>
      <c r="AU173" s="5">
        <v>-0.13</v>
      </c>
      <c r="AV173" s="5">
        <v>0.13</v>
      </c>
      <c r="AW173" s="5">
        <v>144.77000000000001</v>
      </c>
      <c r="AX173" s="20">
        <v>211.45299999999901</v>
      </c>
      <c r="AY173" s="20">
        <v>189.90700000000001</v>
      </c>
      <c r="AZ173" s="20">
        <v>193.96699999999899</v>
      </c>
      <c r="BA173" s="21">
        <v>19.8</v>
      </c>
      <c r="BB173" s="21">
        <v>3.9</v>
      </c>
      <c r="BC173" s="21">
        <v>19.8</v>
      </c>
      <c r="BD173" s="21">
        <v>99.3</v>
      </c>
    </row>
    <row r="174" spans="2:56" x14ac:dyDescent="0.3">
      <c r="B174" s="3">
        <v>157</v>
      </c>
      <c r="C174" s="3" t="s">
        <v>459</v>
      </c>
      <c r="D174" s="3">
        <v>251477</v>
      </c>
      <c r="E174" s="3">
        <v>232538</v>
      </c>
      <c r="F174" s="5" t="s">
        <v>94</v>
      </c>
      <c r="G174" s="5">
        <v>220451</v>
      </c>
      <c r="H174" s="5">
        <v>232676</v>
      </c>
      <c r="I174" s="5" t="s">
        <v>460</v>
      </c>
      <c r="J174" s="5">
        <v>201212</v>
      </c>
      <c r="K174" s="5" t="s">
        <v>80</v>
      </c>
      <c r="L174" s="5" t="s">
        <v>80</v>
      </c>
      <c r="M174" s="5" t="s">
        <v>81</v>
      </c>
      <c r="N174" s="5">
        <v>7.36</v>
      </c>
      <c r="O174" s="5">
        <v>10.199999999999999</v>
      </c>
      <c r="P174" s="5">
        <v>12.06</v>
      </c>
      <c r="Q174" s="5">
        <v>9.9600000000000009</v>
      </c>
      <c r="R174" s="5">
        <v>0.5</v>
      </c>
      <c r="S174" s="5">
        <v>0.18</v>
      </c>
      <c r="T174" s="5">
        <v>1.78</v>
      </c>
      <c r="U174" s="5">
        <v>2</v>
      </c>
      <c r="V174" s="5">
        <v>28.38</v>
      </c>
      <c r="W174" s="5">
        <v>26.92</v>
      </c>
      <c r="X174" s="5">
        <v>-0.46</v>
      </c>
      <c r="Y174" s="5">
        <v>-0.69</v>
      </c>
      <c r="Z174" s="5">
        <v>-1.74</v>
      </c>
      <c r="AA174" s="5">
        <v>-18.61</v>
      </c>
      <c r="AB174" s="5">
        <v>23.3</v>
      </c>
      <c r="AC174" s="5">
        <v>0</v>
      </c>
      <c r="AD174" s="5">
        <v>-41.23</v>
      </c>
      <c r="AE174" s="5">
        <v>-0.97</v>
      </c>
      <c r="AF174" s="5">
        <v>-0.44</v>
      </c>
      <c r="AG174" s="5">
        <v>-0.42</v>
      </c>
      <c r="AH174" s="5">
        <v>-0.23</v>
      </c>
      <c r="AI174" s="5">
        <v>0.28000000000000003</v>
      </c>
      <c r="AJ174" s="5">
        <v>0.09</v>
      </c>
      <c r="AK174" s="5">
        <v>7.0000000000000007E-2</v>
      </c>
      <c r="AL174" s="5">
        <v>0.03</v>
      </c>
      <c r="AM174" s="5">
        <v>0.13</v>
      </c>
      <c r="AN174" s="5">
        <v>0.06</v>
      </c>
      <c r="AO174" s="5">
        <v>0.53</v>
      </c>
      <c r="AP174" s="5">
        <v>-0.74</v>
      </c>
      <c r="AQ174" s="5">
        <v>4.74</v>
      </c>
      <c r="AR174" s="5">
        <v>0</v>
      </c>
      <c r="AS174" s="5">
        <v>-0.21</v>
      </c>
      <c r="AT174" s="5">
        <v>-0.27</v>
      </c>
      <c r="AU174" s="5">
        <v>-0.22</v>
      </c>
      <c r="AV174" s="5">
        <v>0.31</v>
      </c>
      <c r="AW174" s="5">
        <v>172.35</v>
      </c>
      <c r="AX174" s="20">
        <v>249.95599999999999</v>
      </c>
      <c r="AY174" s="20">
        <v>224.135999999999</v>
      </c>
      <c r="AZ174" s="20">
        <v>240.58099999999999</v>
      </c>
      <c r="BA174" s="21">
        <v>18.899999999999999</v>
      </c>
      <c r="BB174" s="21">
        <v>2.7</v>
      </c>
      <c r="BC174" s="21">
        <v>14.3</v>
      </c>
      <c r="BD174" s="21">
        <v>99.9</v>
      </c>
    </row>
    <row r="175" spans="2:56" x14ac:dyDescent="0.3">
      <c r="B175" s="3">
        <v>158</v>
      </c>
      <c r="C175" s="3" t="s">
        <v>461</v>
      </c>
      <c r="D175" s="3">
        <v>251149</v>
      </c>
      <c r="E175" s="3">
        <v>231610</v>
      </c>
      <c r="F175" s="5" t="s">
        <v>133</v>
      </c>
      <c r="G175" s="5">
        <v>211503</v>
      </c>
      <c r="H175" s="5">
        <v>222550</v>
      </c>
      <c r="I175" s="5" t="s">
        <v>462</v>
      </c>
      <c r="J175" s="5">
        <v>211099</v>
      </c>
      <c r="K175" s="5" t="s">
        <v>80</v>
      </c>
      <c r="L175" s="5" t="s">
        <v>80</v>
      </c>
      <c r="M175" s="5" t="s">
        <v>81</v>
      </c>
      <c r="N175" s="5">
        <v>5.15</v>
      </c>
      <c r="O175" s="5">
        <v>8.1300000000000008</v>
      </c>
      <c r="P175" s="5">
        <v>10.72</v>
      </c>
      <c r="Q175" s="5">
        <v>7.74</v>
      </c>
      <c r="R175" s="5">
        <v>1.1599999999999999</v>
      </c>
      <c r="S175" s="5">
        <v>0.91</v>
      </c>
      <c r="T175" s="5">
        <v>1.68</v>
      </c>
      <c r="U175" s="5">
        <v>2.08</v>
      </c>
      <c r="V175" s="5">
        <v>20.58</v>
      </c>
      <c r="W175" s="5">
        <v>11.62</v>
      </c>
      <c r="X175" s="5">
        <v>-0.15</v>
      </c>
      <c r="Y175" s="5">
        <v>-0.97</v>
      </c>
      <c r="Z175" s="5">
        <v>-2.4700000000000002</v>
      </c>
      <c r="AA175" s="5">
        <v>-14.29</v>
      </c>
      <c r="AB175" s="5">
        <v>19.510000000000002</v>
      </c>
      <c r="AC175" s="5">
        <v>5.08</v>
      </c>
      <c r="AD175" s="5">
        <v>-20.45</v>
      </c>
      <c r="AE175" s="5">
        <v>-0.56000000000000005</v>
      </c>
      <c r="AF175" s="5">
        <v>-0.37</v>
      </c>
      <c r="AG175" s="5">
        <v>-0.47</v>
      </c>
      <c r="AH175" s="5">
        <v>-0.04</v>
      </c>
      <c r="AI175" s="5">
        <v>0.31</v>
      </c>
      <c r="AJ175" s="5">
        <v>0.28999999999999998</v>
      </c>
      <c r="AK175" s="5">
        <v>7.0000000000000007E-2</v>
      </c>
      <c r="AL175" s="5">
        <v>0.06</v>
      </c>
      <c r="AM175" s="5">
        <v>0.16</v>
      </c>
      <c r="AN175" s="5">
        <v>0.08</v>
      </c>
      <c r="AO175" s="5">
        <v>0.15</v>
      </c>
      <c r="AP175" s="5">
        <v>-0.12</v>
      </c>
      <c r="AQ175" s="5">
        <v>0.81</v>
      </c>
      <c r="AR175" s="5">
        <v>0</v>
      </c>
      <c r="AS175" s="5">
        <v>-0.47</v>
      </c>
      <c r="AT175" s="5">
        <v>-0.52</v>
      </c>
      <c r="AU175" s="5">
        <v>-0.3</v>
      </c>
      <c r="AV175" s="5">
        <v>0.21</v>
      </c>
      <c r="AW175" s="5">
        <v>156.81</v>
      </c>
      <c r="AX175" s="20">
        <v>237.1875</v>
      </c>
      <c r="AY175" s="20">
        <v>218.224999999999</v>
      </c>
      <c r="AZ175" s="20">
        <v>224.78149999999999</v>
      </c>
      <c r="BA175" s="21">
        <v>18.5</v>
      </c>
      <c r="BB175" s="21">
        <v>2.6</v>
      </c>
      <c r="BC175" s="21">
        <v>14</v>
      </c>
      <c r="BD175" s="21">
        <v>99.7</v>
      </c>
    </row>
    <row r="176" spans="2:56" x14ac:dyDescent="0.3">
      <c r="B176" s="3">
        <v>159</v>
      </c>
      <c r="C176" s="3" t="s">
        <v>463</v>
      </c>
      <c r="D176" s="3">
        <v>251669</v>
      </c>
      <c r="E176" s="3">
        <v>211938</v>
      </c>
      <c r="F176" s="5" t="s">
        <v>104</v>
      </c>
      <c r="G176" s="5" t="s">
        <v>822</v>
      </c>
      <c r="H176" s="5">
        <v>230245</v>
      </c>
      <c r="I176" s="5" t="s">
        <v>464</v>
      </c>
      <c r="J176" s="5" t="s">
        <v>833</v>
      </c>
      <c r="K176" s="5" t="s">
        <v>80</v>
      </c>
      <c r="L176" s="5" t="s">
        <v>80</v>
      </c>
      <c r="M176" s="5" t="s">
        <v>81</v>
      </c>
      <c r="N176" s="5">
        <v>7.75</v>
      </c>
      <c r="O176" s="5">
        <v>9.8000000000000007</v>
      </c>
      <c r="P176" s="5">
        <v>11.78</v>
      </c>
      <c r="Q176" s="5">
        <v>9.32</v>
      </c>
      <c r="R176" s="5">
        <v>0.43</v>
      </c>
      <c r="S176" s="5">
        <v>0.08</v>
      </c>
      <c r="T176" s="5">
        <v>1.98</v>
      </c>
      <c r="U176" s="5">
        <v>2.04</v>
      </c>
      <c r="V176" s="5">
        <v>19.25</v>
      </c>
      <c r="W176" s="5">
        <v>20.29</v>
      </c>
      <c r="X176" s="5">
        <v>-0.26</v>
      </c>
      <c r="Y176" s="5">
        <v>-0.16</v>
      </c>
      <c r="Z176" s="5">
        <v>-0.99</v>
      </c>
      <c r="AA176" s="5">
        <v>-14.32</v>
      </c>
      <c r="AB176" s="5">
        <v>18.579999999999998</v>
      </c>
      <c r="AC176" s="5">
        <v>-0.18</v>
      </c>
      <c r="AD176" s="5">
        <v>-53.65</v>
      </c>
      <c r="AE176" s="5">
        <v>-0.97</v>
      </c>
      <c r="AF176" s="5">
        <v>-0.19</v>
      </c>
      <c r="AG176" s="5">
        <v>-0.02</v>
      </c>
      <c r="AH176" s="5">
        <v>-0.31</v>
      </c>
      <c r="AI176" s="5">
        <v>0.31</v>
      </c>
      <c r="AJ176" s="5">
        <v>0.28999999999999998</v>
      </c>
      <c r="AK176" s="5">
        <v>0.04</v>
      </c>
      <c r="AL176" s="5">
        <v>0.05</v>
      </c>
      <c r="AM176" s="5">
        <v>0.23</v>
      </c>
      <c r="AN176" s="5">
        <v>7.0000000000000007E-2</v>
      </c>
      <c r="AO176" s="5">
        <v>0.45</v>
      </c>
      <c r="AP176" s="5">
        <v>-0.44</v>
      </c>
      <c r="AQ176" s="5">
        <v>2.81</v>
      </c>
      <c r="AR176" s="5">
        <v>0</v>
      </c>
      <c r="AS176" s="5">
        <v>-0.47</v>
      </c>
      <c r="AT176" s="5">
        <v>-0.38</v>
      </c>
      <c r="AU176" s="5">
        <v>-0.65</v>
      </c>
      <c r="AV176" s="5">
        <v>0.3</v>
      </c>
      <c r="AW176" s="5">
        <v>162.47</v>
      </c>
      <c r="AX176" s="20">
        <v>233.36449999999999</v>
      </c>
      <c r="AY176" s="20">
        <v>219.124</v>
      </c>
      <c r="AZ176" s="20">
        <v>223.53550000000001</v>
      </c>
      <c r="BA176" s="21">
        <v>18.399999999999999</v>
      </c>
      <c r="BB176" s="21">
        <v>3.3</v>
      </c>
      <c r="BC176" s="21">
        <v>18</v>
      </c>
      <c r="BD176" s="21">
        <v>99.4</v>
      </c>
    </row>
    <row r="177" spans="2:56" x14ac:dyDescent="0.3">
      <c r="B177" s="3">
        <v>160</v>
      </c>
      <c r="C177" s="3" t="s">
        <v>465</v>
      </c>
      <c r="D177" s="3">
        <v>251193</v>
      </c>
      <c r="E177" s="3">
        <v>242014</v>
      </c>
      <c r="F177" s="5" t="s">
        <v>231</v>
      </c>
      <c r="G177" s="5" t="s">
        <v>823</v>
      </c>
      <c r="H177" s="5">
        <v>223781</v>
      </c>
      <c r="I177" s="5" t="s">
        <v>466</v>
      </c>
      <c r="J177" s="5">
        <v>210875</v>
      </c>
      <c r="K177" s="5" t="s">
        <v>80</v>
      </c>
      <c r="L177" s="5" t="s">
        <v>80</v>
      </c>
      <c r="M177" s="5" t="s">
        <v>153</v>
      </c>
      <c r="N177" s="5">
        <v>6.01</v>
      </c>
      <c r="O177" s="5">
        <v>8.67</v>
      </c>
      <c r="P177" s="5">
        <v>11.33</v>
      </c>
      <c r="Q177" s="5">
        <v>7.49</v>
      </c>
      <c r="R177" s="5">
        <v>1.32</v>
      </c>
      <c r="S177" s="5">
        <v>1.22</v>
      </c>
      <c r="T177" s="5">
        <v>2.54</v>
      </c>
      <c r="U177" s="5">
        <v>3.08</v>
      </c>
      <c r="V177" s="5">
        <v>24.74</v>
      </c>
      <c r="W177" s="5">
        <v>17.170000000000002</v>
      </c>
      <c r="X177" s="5">
        <v>-0.56999999999999995</v>
      </c>
      <c r="Y177" s="5">
        <v>-1.1299999999999999</v>
      </c>
      <c r="Z177" s="5">
        <v>-1.41</v>
      </c>
      <c r="AA177" s="5">
        <v>-10.86</v>
      </c>
      <c r="AB177" s="5">
        <v>21.52</v>
      </c>
      <c r="AC177" s="5">
        <v>-2.5299999999999998</v>
      </c>
      <c r="AD177" s="5">
        <v>-48.28</v>
      </c>
      <c r="AE177" s="5">
        <v>-1.1000000000000001</v>
      </c>
      <c r="AF177" s="5">
        <v>-0.17</v>
      </c>
      <c r="AG177" s="5">
        <v>0.09</v>
      </c>
      <c r="AH177" s="5">
        <v>0.03</v>
      </c>
      <c r="AI177" s="5">
        <v>0.31</v>
      </c>
      <c r="AJ177" s="5">
        <v>0.18</v>
      </c>
      <c r="AK177" s="5">
        <v>0.06</v>
      </c>
      <c r="AL177" s="5">
        <v>0.02</v>
      </c>
      <c r="AM177" s="5">
        <v>0.18</v>
      </c>
      <c r="AN177" s="5">
        <v>7.0000000000000007E-2</v>
      </c>
      <c r="AO177" s="5">
        <v>-0.5</v>
      </c>
      <c r="AP177" s="5">
        <v>0.01</v>
      </c>
      <c r="AQ177" s="5">
        <v>0.83</v>
      </c>
      <c r="AR177" s="5">
        <v>0</v>
      </c>
      <c r="AS177" s="5">
        <v>-0.14000000000000001</v>
      </c>
      <c r="AT177" s="5">
        <v>-0.51</v>
      </c>
      <c r="AU177" s="5">
        <v>-0.33</v>
      </c>
      <c r="AV177" s="5">
        <v>0.25</v>
      </c>
      <c r="AW177" s="5">
        <v>165.37</v>
      </c>
      <c r="AX177" s="20">
        <v>241.101</v>
      </c>
      <c r="AY177" s="20">
        <v>220.16449999999901</v>
      </c>
      <c r="AZ177" s="20">
        <v>232.28149999999999</v>
      </c>
      <c r="BA177" s="21">
        <v>18.5</v>
      </c>
      <c r="BB177" s="21">
        <v>3.7</v>
      </c>
      <c r="BC177" s="21">
        <v>20</v>
      </c>
      <c r="BD177" s="21">
        <v>99.6</v>
      </c>
    </row>
    <row r="178" spans="2:56" x14ac:dyDescent="0.3">
      <c r="B178" s="3">
        <v>161</v>
      </c>
      <c r="C178" s="3" t="s">
        <v>467</v>
      </c>
      <c r="D178" s="3">
        <v>252431</v>
      </c>
      <c r="E178" s="3">
        <v>211938</v>
      </c>
      <c r="F178" s="5" t="s">
        <v>104</v>
      </c>
      <c r="G178" s="5" t="s">
        <v>822</v>
      </c>
      <c r="H178" s="5">
        <v>242104</v>
      </c>
      <c r="I178" s="5" t="s">
        <v>468</v>
      </c>
      <c r="J178" s="5">
        <v>223375</v>
      </c>
      <c r="K178" s="5" t="s">
        <v>67</v>
      </c>
      <c r="L178" s="5" t="s">
        <v>67</v>
      </c>
      <c r="M178" s="5" t="s">
        <v>81</v>
      </c>
      <c r="N178" s="5">
        <v>6.42</v>
      </c>
      <c r="O178" s="5">
        <v>11.14</v>
      </c>
      <c r="P178" s="5">
        <v>13.33</v>
      </c>
      <c r="Q178" s="5">
        <v>11.29</v>
      </c>
      <c r="R178" s="5">
        <v>1.78</v>
      </c>
      <c r="S178" s="5">
        <v>1.08</v>
      </c>
      <c r="T178" s="5">
        <v>1.65</v>
      </c>
      <c r="U178" s="5">
        <v>1.81</v>
      </c>
      <c r="V178" s="5">
        <v>13.57</v>
      </c>
      <c r="W178" s="5">
        <v>9.6199999999999992</v>
      </c>
      <c r="X178" s="5">
        <v>-0.43</v>
      </c>
      <c r="Y178" s="5">
        <v>-0.44</v>
      </c>
      <c r="Z178" s="5">
        <v>-1.41</v>
      </c>
      <c r="AA178" s="5">
        <v>-9.6199999999999992</v>
      </c>
      <c r="AB178" s="5">
        <v>14.18</v>
      </c>
      <c r="AC178" s="5">
        <v>1.62</v>
      </c>
      <c r="AD178" s="5">
        <v>-62.83</v>
      </c>
      <c r="AE178" s="5">
        <v>-0.8</v>
      </c>
      <c r="AF178" s="5">
        <v>-0.15</v>
      </c>
      <c r="AG178" s="5">
        <v>-0.56000000000000005</v>
      </c>
      <c r="AH178" s="5">
        <v>-0.19</v>
      </c>
      <c r="AI178" s="5">
        <v>0.25</v>
      </c>
      <c r="AJ178" s="5">
        <v>0.16</v>
      </c>
      <c r="AK178" s="5">
        <v>0.09</v>
      </c>
      <c r="AL178" s="5">
        <v>0.02</v>
      </c>
      <c r="AM178" s="5">
        <v>0.11</v>
      </c>
      <c r="AN178" s="5">
        <v>0.05</v>
      </c>
      <c r="AO178" s="5">
        <v>-0.82</v>
      </c>
      <c r="AP178" s="5">
        <v>0.5</v>
      </c>
      <c r="AQ178" s="5">
        <v>-0.36</v>
      </c>
      <c r="AR178" s="5">
        <v>0</v>
      </c>
      <c r="AS178" s="5">
        <v>-0.1</v>
      </c>
      <c r="AT178" s="5">
        <v>0.28999999999999998</v>
      </c>
      <c r="AU178" s="5">
        <v>-0.45</v>
      </c>
      <c r="AV178" s="5">
        <v>0.43</v>
      </c>
      <c r="AW178" s="5">
        <v>153.81</v>
      </c>
      <c r="AX178" s="20">
        <v>224.666</v>
      </c>
      <c r="AY178" s="20">
        <v>215.30250000000001</v>
      </c>
      <c r="AZ178" s="20">
        <v>213.99350000000001</v>
      </c>
      <c r="BA178" s="21">
        <v>18</v>
      </c>
      <c r="BB178" s="21">
        <v>2.7</v>
      </c>
      <c r="BC178" s="21">
        <v>15.2</v>
      </c>
      <c r="BD178" s="21">
        <v>99.4</v>
      </c>
    </row>
    <row r="179" spans="2:56" x14ac:dyDescent="0.3">
      <c r="B179" s="3">
        <v>162</v>
      </c>
      <c r="C179" s="3" t="s">
        <v>469</v>
      </c>
      <c r="D179" s="3">
        <v>252462</v>
      </c>
      <c r="E179" s="3">
        <v>242679</v>
      </c>
      <c r="F179" s="5" t="s">
        <v>237</v>
      </c>
      <c r="G179" s="5">
        <v>231417</v>
      </c>
      <c r="H179" s="5">
        <v>242516</v>
      </c>
      <c r="I179" s="5" t="s">
        <v>470</v>
      </c>
      <c r="J179" s="5">
        <v>230496</v>
      </c>
      <c r="K179" s="5" t="s">
        <v>67</v>
      </c>
      <c r="L179" s="5" t="s">
        <v>67</v>
      </c>
      <c r="M179" s="5" t="s">
        <v>81</v>
      </c>
      <c r="N179" s="5">
        <v>6.72</v>
      </c>
      <c r="O179" s="5">
        <v>9.85</v>
      </c>
      <c r="P179" s="5">
        <v>12.4</v>
      </c>
      <c r="Q179" s="5">
        <v>9.51</v>
      </c>
      <c r="R179" s="5">
        <v>3.32</v>
      </c>
      <c r="S179" s="5">
        <v>2.41</v>
      </c>
      <c r="T179" s="5">
        <v>1.93</v>
      </c>
      <c r="U179" s="5">
        <v>2.39</v>
      </c>
      <c r="V179" s="5">
        <v>27.09</v>
      </c>
      <c r="W179" s="5">
        <v>20.14</v>
      </c>
      <c r="X179" s="5">
        <v>0.79</v>
      </c>
      <c r="Y179" s="5">
        <v>0.44</v>
      </c>
      <c r="Z179" s="5">
        <v>-0.84</v>
      </c>
      <c r="AA179" s="5">
        <v>-13.87</v>
      </c>
      <c r="AB179" s="5">
        <v>22.93</v>
      </c>
      <c r="AC179" s="5">
        <v>2.65</v>
      </c>
      <c r="AD179" s="5">
        <v>-25.97</v>
      </c>
      <c r="AE179" s="5">
        <v>-0.99</v>
      </c>
      <c r="AF179" s="5">
        <v>-0.64</v>
      </c>
      <c r="AG179" s="5">
        <v>-0.19</v>
      </c>
      <c r="AH179" s="5">
        <v>-0.15</v>
      </c>
      <c r="AI179" s="5">
        <v>0.28999999999999998</v>
      </c>
      <c r="AJ179" s="5">
        <v>0.12</v>
      </c>
      <c r="AK179" s="5">
        <v>7.0000000000000007E-2</v>
      </c>
      <c r="AL179" s="5">
        <v>7.0000000000000007E-2</v>
      </c>
      <c r="AM179" s="5">
        <v>0.2</v>
      </c>
      <c r="AN179" s="5">
        <v>0.04</v>
      </c>
      <c r="AO179" s="5">
        <v>0.2</v>
      </c>
      <c r="AP179" s="5">
        <v>0.38</v>
      </c>
      <c r="AQ179" s="5">
        <v>-0.45</v>
      </c>
      <c r="AR179" s="5">
        <v>0</v>
      </c>
      <c r="AS179" s="5">
        <v>-0.06</v>
      </c>
      <c r="AT179" s="5">
        <v>0.18</v>
      </c>
      <c r="AU179" s="5">
        <v>-0.17</v>
      </c>
      <c r="AV179" s="5">
        <v>0.39</v>
      </c>
      <c r="AW179" s="5">
        <v>153.47999999999999</v>
      </c>
      <c r="AX179" s="20">
        <v>231.54</v>
      </c>
      <c r="AY179" s="20">
        <v>217.7345</v>
      </c>
      <c r="AZ179" s="20">
        <v>213.4075</v>
      </c>
      <c r="BA179" s="21">
        <v>21.1</v>
      </c>
      <c r="BB179" s="21">
        <v>3</v>
      </c>
      <c r="BC179" s="21">
        <v>14.3</v>
      </c>
      <c r="BD179" s="21">
        <v>99.6</v>
      </c>
    </row>
    <row r="180" spans="2:56" x14ac:dyDescent="0.3">
      <c r="B180" s="3">
        <v>163</v>
      </c>
      <c r="C180" s="3" t="s">
        <v>471</v>
      </c>
      <c r="D180" s="3">
        <v>252391</v>
      </c>
      <c r="E180" s="3">
        <v>211938</v>
      </c>
      <c r="F180" s="5" t="s">
        <v>104</v>
      </c>
      <c r="G180" s="5" t="s">
        <v>822</v>
      </c>
      <c r="H180" s="5">
        <v>241798</v>
      </c>
      <c r="I180" s="5" t="s">
        <v>472</v>
      </c>
      <c r="J180" s="5">
        <v>200716</v>
      </c>
      <c r="K180" s="5" t="s">
        <v>67</v>
      </c>
      <c r="L180" s="5" t="s">
        <v>67</v>
      </c>
      <c r="M180" s="5" t="s">
        <v>81</v>
      </c>
      <c r="N180" s="5">
        <v>5.78</v>
      </c>
      <c r="O180" s="5">
        <v>8.68</v>
      </c>
      <c r="P180" s="5">
        <v>11.52</v>
      </c>
      <c r="Q180" s="5">
        <v>7.07</v>
      </c>
      <c r="R180" s="5">
        <v>1.87</v>
      </c>
      <c r="S180" s="5">
        <v>1.1100000000000001</v>
      </c>
      <c r="T180" s="5">
        <v>2.7</v>
      </c>
      <c r="U180" s="5">
        <v>2.84</v>
      </c>
      <c r="V180" s="5">
        <v>21.55</v>
      </c>
      <c r="W180" s="5">
        <v>21.11</v>
      </c>
      <c r="X180" s="5">
        <v>-0.01</v>
      </c>
      <c r="Y180" s="5">
        <v>-0.08</v>
      </c>
      <c r="Z180" s="5">
        <v>-1.71</v>
      </c>
      <c r="AA180" s="5">
        <v>-17.47</v>
      </c>
      <c r="AB180" s="5">
        <v>18.170000000000002</v>
      </c>
      <c r="AC180" s="5">
        <v>8.24</v>
      </c>
      <c r="AD180" s="5">
        <v>-64.2</v>
      </c>
      <c r="AE180" s="5">
        <v>-0.68</v>
      </c>
      <c r="AF180" s="5">
        <v>0.19</v>
      </c>
      <c r="AG180" s="5">
        <v>-0.47</v>
      </c>
      <c r="AH180" s="5">
        <v>-0.21</v>
      </c>
      <c r="AI180" s="5">
        <v>0.28999999999999998</v>
      </c>
      <c r="AJ180" s="5">
        <v>0.25</v>
      </c>
      <c r="AK180" s="5">
        <v>0.08</v>
      </c>
      <c r="AL180" s="5">
        <v>0.02</v>
      </c>
      <c r="AM180" s="5">
        <v>0.11</v>
      </c>
      <c r="AN180" s="5">
        <v>0.09</v>
      </c>
      <c r="AO180" s="5">
        <v>-1.26</v>
      </c>
      <c r="AP180" s="5">
        <v>-0.3</v>
      </c>
      <c r="AQ180" s="5">
        <v>1.75</v>
      </c>
      <c r="AR180" s="5">
        <v>0</v>
      </c>
      <c r="AS180" s="5">
        <v>-0.13</v>
      </c>
      <c r="AT180" s="5">
        <v>0.19</v>
      </c>
      <c r="AU180" s="5">
        <v>-0.32</v>
      </c>
      <c r="AV180" s="5">
        <v>0.39</v>
      </c>
      <c r="AW180" s="5">
        <v>170.46</v>
      </c>
      <c r="AX180" s="20">
        <v>247.61600000000001</v>
      </c>
      <c r="AY180" s="20">
        <v>230.71850000000001</v>
      </c>
      <c r="AZ180" s="20">
        <v>236.92099999999999</v>
      </c>
      <c r="BA180" s="21">
        <v>18.600000000000001</v>
      </c>
      <c r="BB180" s="21">
        <v>3.6</v>
      </c>
      <c r="BC180" s="21">
        <v>19.600000000000001</v>
      </c>
      <c r="BD180" s="21">
        <v>99.4</v>
      </c>
    </row>
    <row r="181" spans="2:56" hidden="1" x14ac:dyDescent="0.3">
      <c r="B181" s="3">
        <v>164</v>
      </c>
      <c r="C181" s="3" t="s">
        <v>473</v>
      </c>
      <c r="D181" s="3">
        <v>252618</v>
      </c>
      <c r="E181" s="3">
        <v>240810</v>
      </c>
      <c r="F181" s="5" t="s">
        <v>474</v>
      </c>
      <c r="G181" s="5" t="s">
        <v>825</v>
      </c>
      <c r="H181" s="5">
        <v>240743</v>
      </c>
      <c r="I181" s="5" t="s">
        <v>475</v>
      </c>
      <c r="J181" s="5" t="s">
        <v>831</v>
      </c>
      <c r="K181" s="5" t="s">
        <v>67</v>
      </c>
      <c r="L181" s="5" t="s">
        <v>67</v>
      </c>
      <c r="M181" s="5" t="s">
        <v>81</v>
      </c>
      <c r="N181" s="5">
        <v>7.81</v>
      </c>
      <c r="O181" s="5">
        <v>12.24</v>
      </c>
      <c r="P181" s="5">
        <v>13.84</v>
      </c>
      <c r="Q181" s="5">
        <v>10.76</v>
      </c>
      <c r="R181" s="5">
        <v>1.67</v>
      </c>
      <c r="S181" s="5">
        <v>1.25</v>
      </c>
      <c r="T181" s="5">
        <v>0.59</v>
      </c>
      <c r="U181" s="5">
        <v>0.87</v>
      </c>
      <c r="V181" s="5">
        <v>25.63</v>
      </c>
      <c r="W181" s="5">
        <v>14.48</v>
      </c>
      <c r="X181" s="5">
        <v>-0.14000000000000001</v>
      </c>
      <c r="Y181" s="5">
        <v>-1.04</v>
      </c>
      <c r="Z181" s="5">
        <v>-0.7</v>
      </c>
      <c r="AA181" s="5">
        <v>-17.66</v>
      </c>
      <c r="AB181" s="5">
        <v>23.34</v>
      </c>
      <c r="AC181" s="5">
        <v>0.55000000000000004</v>
      </c>
      <c r="AD181" s="5">
        <v>-16.61</v>
      </c>
      <c r="AE181" s="5">
        <v>-1.24</v>
      </c>
      <c r="AF181" s="5">
        <v>-0.43</v>
      </c>
      <c r="AG181" s="5">
        <v>-0.36</v>
      </c>
      <c r="AH181" s="5">
        <v>-0.1</v>
      </c>
      <c r="AI181" s="5">
        <v>0.22</v>
      </c>
      <c r="AJ181" s="5">
        <v>7.0000000000000007E-2</v>
      </c>
      <c r="AK181" s="5">
        <v>0.04</v>
      </c>
      <c r="AL181" s="5">
        <v>0.06</v>
      </c>
      <c r="AM181" s="5">
        <v>0.21</v>
      </c>
      <c r="AN181" s="5">
        <v>0.02</v>
      </c>
      <c r="AO181" s="5">
        <v>0.83</v>
      </c>
      <c r="AP181" s="5">
        <v>-0.01</v>
      </c>
      <c r="AQ181" s="5">
        <v>3.57</v>
      </c>
      <c r="AR181" s="5">
        <v>0</v>
      </c>
      <c r="AS181" s="5">
        <v>-0.15</v>
      </c>
      <c r="AT181" s="5">
        <v>-0.3</v>
      </c>
      <c r="AU181" s="5">
        <v>0.03</v>
      </c>
      <c r="AV181" s="5">
        <v>0.4</v>
      </c>
      <c r="AW181" s="5">
        <v>157.68</v>
      </c>
      <c r="AX181" s="20">
        <v>233.2165</v>
      </c>
      <c r="AY181" s="20">
        <v>213.708</v>
      </c>
      <c r="AZ181" s="20">
        <v>218.60599999999999</v>
      </c>
      <c r="BA181" s="21">
        <v>0</v>
      </c>
      <c r="BB181" s="21">
        <v>0</v>
      </c>
      <c r="BC181" s="21">
        <v>0</v>
      </c>
      <c r="BD181" s="21">
        <v>0</v>
      </c>
    </row>
    <row r="182" spans="2:56" x14ac:dyDescent="0.3">
      <c r="B182" s="3">
        <v>165</v>
      </c>
      <c r="C182" s="3" t="s">
        <v>476</v>
      </c>
      <c r="D182" s="3">
        <v>252360</v>
      </c>
      <c r="E182" s="3">
        <v>240810</v>
      </c>
      <c r="F182" s="5" t="s">
        <v>474</v>
      </c>
      <c r="G182" s="5" t="s">
        <v>825</v>
      </c>
      <c r="H182" s="5">
        <v>241076</v>
      </c>
      <c r="I182" s="5" t="s">
        <v>477</v>
      </c>
      <c r="J182" s="5">
        <v>220032</v>
      </c>
      <c r="K182" s="5" t="s">
        <v>67</v>
      </c>
      <c r="L182" s="5" t="s">
        <v>67</v>
      </c>
      <c r="M182" s="5" t="s">
        <v>81</v>
      </c>
      <c r="N182" s="5">
        <v>6.8</v>
      </c>
      <c r="O182" s="5">
        <v>11.08</v>
      </c>
      <c r="P182" s="5">
        <v>12.4</v>
      </c>
      <c r="Q182" s="5">
        <v>7.93</v>
      </c>
      <c r="R182" s="5">
        <v>1.17</v>
      </c>
      <c r="S182" s="5">
        <v>1.03</v>
      </c>
      <c r="T182" s="5">
        <v>1.03</v>
      </c>
      <c r="U182" s="5">
        <v>1.6</v>
      </c>
      <c r="V182" s="5">
        <v>27.15</v>
      </c>
      <c r="W182" s="5">
        <v>20.43</v>
      </c>
      <c r="X182" s="5">
        <v>0.5</v>
      </c>
      <c r="Y182" s="5">
        <v>0.1</v>
      </c>
      <c r="Z182" s="5">
        <v>-0.56999999999999995</v>
      </c>
      <c r="AA182" s="5">
        <v>-18.329999999999998</v>
      </c>
      <c r="AB182" s="5">
        <v>22.75</v>
      </c>
      <c r="AC182" s="5">
        <v>1.17</v>
      </c>
      <c r="AD182" s="5">
        <v>-15.09</v>
      </c>
      <c r="AE182" s="5">
        <v>-1.1200000000000001</v>
      </c>
      <c r="AF182" s="5">
        <v>-0.59</v>
      </c>
      <c r="AG182" s="5">
        <v>-0.24</v>
      </c>
      <c r="AH182" s="5">
        <v>-0.01</v>
      </c>
      <c r="AI182" s="5">
        <v>0.27</v>
      </c>
      <c r="AJ182" s="5">
        <v>0.1</v>
      </c>
      <c r="AK182" s="5">
        <v>0.06</v>
      </c>
      <c r="AL182" s="5">
        <v>0.02</v>
      </c>
      <c r="AM182" s="5">
        <v>0.18</v>
      </c>
      <c r="AN182" s="5">
        <v>0.05</v>
      </c>
      <c r="AO182" s="5">
        <v>0.05</v>
      </c>
      <c r="AP182" s="5">
        <v>0.19</v>
      </c>
      <c r="AQ182" s="5">
        <v>2.33</v>
      </c>
      <c r="AR182" s="5">
        <v>0</v>
      </c>
      <c r="AS182" s="5">
        <v>-0.1</v>
      </c>
      <c r="AT182" s="5">
        <v>-0.04</v>
      </c>
      <c r="AU182" s="5">
        <v>-0.32</v>
      </c>
      <c r="AV182" s="5">
        <v>0.33</v>
      </c>
      <c r="AW182" s="5">
        <v>162.41999999999999</v>
      </c>
      <c r="AX182" s="20">
        <v>232.57999999999899</v>
      </c>
      <c r="AY182" s="20">
        <v>216.54849999999999</v>
      </c>
      <c r="AZ182" s="20">
        <v>216.45299999999901</v>
      </c>
      <c r="BA182" s="21">
        <v>19.100000000000001</v>
      </c>
      <c r="BB182" s="21">
        <v>3.5</v>
      </c>
      <c r="BC182" s="21">
        <v>18.2</v>
      </c>
      <c r="BD182" s="21">
        <v>99.1</v>
      </c>
    </row>
    <row r="183" spans="2:56" x14ac:dyDescent="0.3">
      <c r="B183" s="3">
        <v>166</v>
      </c>
      <c r="C183" s="3" t="s">
        <v>478</v>
      </c>
      <c r="D183" s="3">
        <v>252485</v>
      </c>
      <c r="E183" s="3">
        <v>240580</v>
      </c>
      <c r="F183" s="5" t="s">
        <v>148</v>
      </c>
      <c r="G183" s="5" t="s">
        <v>825</v>
      </c>
      <c r="H183" s="5">
        <v>242153</v>
      </c>
      <c r="I183" s="5" t="s">
        <v>479</v>
      </c>
      <c r="J183" s="5" t="s">
        <v>831</v>
      </c>
      <c r="K183" s="5" t="s">
        <v>67</v>
      </c>
      <c r="L183" s="5" t="s">
        <v>67</v>
      </c>
      <c r="M183" s="5" t="s">
        <v>81</v>
      </c>
      <c r="N183" s="5">
        <v>4.7300000000000004</v>
      </c>
      <c r="O183" s="5">
        <v>7.23</v>
      </c>
      <c r="P183" s="5">
        <v>8.6</v>
      </c>
      <c r="Q183" s="5">
        <v>5.07</v>
      </c>
      <c r="R183" s="5">
        <v>1.4</v>
      </c>
      <c r="S183" s="5">
        <v>1.31</v>
      </c>
      <c r="T183" s="5">
        <v>1.67</v>
      </c>
      <c r="U183" s="5">
        <v>2.2999999999999998</v>
      </c>
      <c r="V183" s="5">
        <v>14.12</v>
      </c>
      <c r="W183" s="5">
        <v>9.66</v>
      </c>
      <c r="X183" s="5">
        <v>-0.96</v>
      </c>
      <c r="Y183" s="5">
        <v>-1.27</v>
      </c>
      <c r="Z183" s="5">
        <v>-0.77</v>
      </c>
      <c r="AA183" s="5">
        <v>-2.0499999999999998</v>
      </c>
      <c r="AB183" s="5">
        <v>15.28</v>
      </c>
      <c r="AC183" s="5">
        <v>1.69</v>
      </c>
      <c r="AD183" s="5">
        <v>-16.920000000000002</v>
      </c>
      <c r="AE183" s="5">
        <v>-0.86</v>
      </c>
      <c r="AF183" s="5">
        <v>-0.06</v>
      </c>
      <c r="AG183" s="5">
        <v>-0.06</v>
      </c>
      <c r="AH183" s="5">
        <v>-0.21</v>
      </c>
      <c r="AI183" s="5">
        <v>0.27</v>
      </c>
      <c r="AJ183" s="5">
        <v>0.31</v>
      </c>
      <c r="AK183" s="5">
        <v>0.09</v>
      </c>
      <c r="AL183" s="5">
        <v>0.05</v>
      </c>
      <c r="AM183" s="5">
        <v>0.17</v>
      </c>
      <c r="AN183" s="5">
        <v>0.04</v>
      </c>
      <c r="AO183" s="5">
        <v>-0.32</v>
      </c>
      <c r="AP183" s="5">
        <v>0.49</v>
      </c>
      <c r="AQ183" s="5">
        <v>1.07</v>
      </c>
      <c r="AR183" s="5">
        <v>0</v>
      </c>
      <c r="AS183" s="5">
        <v>-0.27</v>
      </c>
      <c r="AT183" s="5">
        <v>-0.09</v>
      </c>
      <c r="AU183" s="5">
        <v>-0.02</v>
      </c>
      <c r="AV183" s="5">
        <v>0.39</v>
      </c>
      <c r="AW183" s="5">
        <v>152.36000000000001</v>
      </c>
      <c r="AX183" s="20">
        <v>220.137</v>
      </c>
      <c r="AY183" s="20">
        <v>204.8895</v>
      </c>
      <c r="AZ183" s="20">
        <v>214.16399999999999</v>
      </c>
      <c r="BA183" s="21">
        <v>16.8</v>
      </c>
      <c r="BB183" s="21">
        <v>2.7</v>
      </c>
      <c r="BC183" s="21">
        <v>15.8</v>
      </c>
      <c r="BD183" s="21">
        <v>99.6</v>
      </c>
    </row>
    <row r="184" spans="2:56" hidden="1" x14ac:dyDescent="0.3">
      <c r="B184" s="3">
        <v>167</v>
      </c>
      <c r="C184" s="3" t="s">
        <v>480</v>
      </c>
      <c r="D184" s="3">
        <v>252621</v>
      </c>
      <c r="E184" s="3">
        <v>240580</v>
      </c>
      <c r="F184" s="5" t="s">
        <v>148</v>
      </c>
      <c r="G184" s="5" t="s">
        <v>825</v>
      </c>
      <c r="H184" s="5">
        <v>241498</v>
      </c>
      <c r="I184" s="5" t="s">
        <v>481</v>
      </c>
      <c r="J184" s="5">
        <v>200716</v>
      </c>
      <c r="K184" s="5" t="s">
        <v>67</v>
      </c>
      <c r="L184" s="5" t="s">
        <v>67</v>
      </c>
      <c r="M184" s="5" t="s">
        <v>81</v>
      </c>
      <c r="N184" s="5">
        <v>5.35</v>
      </c>
      <c r="O184" s="5">
        <v>8.3000000000000007</v>
      </c>
      <c r="P184" s="5">
        <v>11.11</v>
      </c>
      <c r="Q184" s="5">
        <v>8.73</v>
      </c>
      <c r="R184" s="5">
        <v>0.82</v>
      </c>
      <c r="S184" s="5">
        <v>0.76</v>
      </c>
      <c r="T184" s="5">
        <v>1.78</v>
      </c>
      <c r="U184" s="5">
        <v>2.31</v>
      </c>
      <c r="V184" s="5">
        <v>12.5</v>
      </c>
      <c r="W184" s="5">
        <v>12.48</v>
      </c>
      <c r="X184" s="5">
        <v>0.13</v>
      </c>
      <c r="Y184" s="5">
        <v>-0.04</v>
      </c>
      <c r="Z184" s="5">
        <v>-1.4</v>
      </c>
      <c r="AA184" s="5">
        <v>-10.83</v>
      </c>
      <c r="AB184" s="5">
        <v>15.65</v>
      </c>
      <c r="AC184" s="5">
        <v>3.95</v>
      </c>
      <c r="AD184" s="5">
        <v>-49.91</v>
      </c>
      <c r="AE184" s="5">
        <v>-1.6</v>
      </c>
      <c r="AF184" s="5">
        <v>-0.26</v>
      </c>
      <c r="AG184" s="5">
        <v>-0.3</v>
      </c>
      <c r="AH184" s="5">
        <v>-0.12</v>
      </c>
      <c r="AI184" s="5">
        <v>0.2</v>
      </c>
      <c r="AJ184" s="5">
        <v>0.2</v>
      </c>
      <c r="AK184" s="5">
        <v>0.03</v>
      </c>
      <c r="AL184" s="5">
        <v>0.05</v>
      </c>
      <c r="AM184" s="5">
        <v>0.2</v>
      </c>
      <c r="AN184" s="5">
        <v>0.01</v>
      </c>
      <c r="AO184" s="5">
        <v>0.61</v>
      </c>
      <c r="AP184" s="5">
        <v>-0.33</v>
      </c>
      <c r="AQ184" s="5">
        <v>2.4300000000000002</v>
      </c>
      <c r="AR184" s="5">
        <v>0</v>
      </c>
      <c r="AS184" s="5">
        <v>-0.31</v>
      </c>
      <c r="AT184" s="5">
        <v>-0.61</v>
      </c>
      <c r="AU184" s="5">
        <v>-0.33</v>
      </c>
      <c r="AV184" s="5">
        <v>0.31</v>
      </c>
      <c r="AW184" s="5">
        <v>150.21</v>
      </c>
      <c r="AX184" s="20">
        <v>209.12299999999999</v>
      </c>
      <c r="AY184" s="20">
        <v>198.89749999999901</v>
      </c>
      <c r="AZ184" s="20">
        <v>193.72300000000001</v>
      </c>
      <c r="BA184" s="21">
        <v>18</v>
      </c>
      <c r="BB184" s="21">
        <v>3</v>
      </c>
      <c r="BC184" s="21">
        <v>16.5</v>
      </c>
      <c r="BD184" s="21">
        <v>99.8</v>
      </c>
    </row>
    <row r="185" spans="2:56" x14ac:dyDescent="0.3">
      <c r="B185" s="3">
        <v>168</v>
      </c>
      <c r="C185" s="3" t="s">
        <v>482</v>
      </c>
      <c r="D185" s="3">
        <v>252455</v>
      </c>
      <c r="E185" s="3">
        <v>211938</v>
      </c>
      <c r="F185" s="5" t="s">
        <v>104</v>
      </c>
      <c r="G185" s="5" t="s">
        <v>822</v>
      </c>
      <c r="H185" s="5">
        <v>241326</v>
      </c>
      <c r="I185" s="5" t="s">
        <v>483</v>
      </c>
      <c r="J185" s="5">
        <v>222333</v>
      </c>
      <c r="K185" s="5" t="s">
        <v>67</v>
      </c>
      <c r="L185" s="5" t="s">
        <v>67</v>
      </c>
      <c r="M185" s="5" t="s">
        <v>81</v>
      </c>
      <c r="N185" s="5">
        <v>6.28</v>
      </c>
      <c r="O185" s="5">
        <v>10.08</v>
      </c>
      <c r="P185" s="5">
        <v>13.78</v>
      </c>
      <c r="Q185" s="5">
        <v>9.57</v>
      </c>
      <c r="R185" s="5">
        <v>1.59</v>
      </c>
      <c r="S185" s="5">
        <v>0.94</v>
      </c>
      <c r="T185" s="5">
        <v>1.92</v>
      </c>
      <c r="U185" s="5">
        <v>2.2799999999999998</v>
      </c>
      <c r="V185" s="5">
        <v>14.1</v>
      </c>
      <c r="W185" s="5">
        <v>11.33</v>
      </c>
      <c r="X185" s="5">
        <v>-0.84</v>
      </c>
      <c r="Y185" s="5">
        <v>-0.98</v>
      </c>
      <c r="Z185" s="5">
        <v>-0.76</v>
      </c>
      <c r="AA185" s="5">
        <v>-10</v>
      </c>
      <c r="AB185" s="5">
        <v>13.94</v>
      </c>
      <c r="AC185" s="5">
        <v>1.57</v>
      </c>
      <c r="AD185" s="5">
        <v>-65.3</v>
      </c>
      <c r="AE185" s="5">
        <v>-1.1000000000000001</v>
      </c>
      <c r="AF185" s="5">
        <v>-0.01</v>
      </c>
      <c r="AG185" s="5">
        <v>-0.38</v>
      </c>
      <c r="AH185" s="5">
        <v>-0.03</v>
      </c>
      <c r="AI185" s="5">
        <v>0.24</v>
      </c>
      <c r="AJ185" s="5">
        <v>0.11</v>
      </c>
      <c r="AK185" s="5">
        <v>0.08</v>
      </c>
      <c r="AL185" s="5">
        <v>-0.02</v>
      </c>
      <c r="AM185" s="5">
        <v>0.06</v>
      </c>
      <c r="AN185" s="5">
        <v>0.08</v>
      </c>
      <c r="AO185" s="5">
        <v>-0.19</v>
      </c>
      <c r="AP185" s="5">
        <v>0.12</v>
      </c>
      <c r="AQ185" s="5">
        <v>1.74</v>
      </c>
      <c r="AR185" s="5">
        <v>0</v>
      </c>
      <c r="AS185" s="5">
        <v>-0.27</v>
      </c>
      <c r="AT185" s="5">
        <v>-0.53</v>
      </c>
      <c r="AU185" s="5">
        <v>-0.87</v>
      </c>
      <c r="AV185" s="5">
        <v>0.4</v>
      </c>
      <c r="AW185" s="5">
        <v>163.05000000000001</v>
      </c>
      <c r="AX185" s="20">
        <v>234.98899999999901</v>
      </c>
      <c r="AY185" s="20">
        <v>222.01049999999901</v>
      </c>
      <c r="AZ185" s="20">
        <v>228.21749999999901</v>
      </c>
      <c r="BA185" s="21">
        <v>16.8</v>
      </c>
      <c r="BB185" s="21">
        <v>3.2</v>
      </c>
      <c r="BC185" s="21">
        <v>18.899999999999999</v>
      </c>
      <c r="BD185" s="21">
        <v>99.5</v>
      </c>
    </row>
    <row r="186" spans="2:56" x14ac:dyDescent="0.3">
      <c r="B186" s="3">
        <v>169</v>
      </c>
      <c r="C186" s="3" t="s">
        <v>484</v>
      </c>
      <c r="D186" s="3">
        <v>252609</v>
      </c>
      <c r="E186" s="3">
        <v>240580</v>
      </c>
      <c r="F186" s="5" t="s">
        <v>148</v>
      </c>
      <c r="G186" s="5" t="s">
        <v>825</v>
      </c>
      <c r="H186" s="5">
        <v>242277</v>
      </c>
      <c r="I186" s="5" t="s">
        <v>485</v>
      </c>
      <c r="J186" s="5">
        <v>223375</v>
      </c>
      <c r="K186" s="5" t="s">
        <v>80</v>
      </c>
      <c r="L186" s="5" t="s">
        <v>80</v>
      </c>
      <c r="M186" s="5" t="s">
        <v>81</v>
      </c>
      <c r="N186" s="5">
        <v>6.41</v>
      </c>
      <c r="O186" s="5">
        <v>9.86</v>
      </c>
      <c r="P186" s="5">
        <v>11.4</v>
      </c>
      <c r="Q186" s="5">
        <v>8.31</v>
      </c>
      <c r="R186" s="5">
        <v>1.26</v>
      </c>
      <c r="S186" s="5">
        <v>1.03</v>
      </c>
      <c r="T186" s="5">
        <v>2.57</v>
      </c>
      <c r="U186" s="5">
        <v>3.25</v>
      </c>
      <c r="V186" s="5">
        <v>16.93</v>
      </c>
      <c r="W186" s="5">
        <v>9.48</v>
      </c>
      <c r="X186" s="5">
        <v>0.35</v>
      </c>
      <c r="Y186" s="5">
        <v>-7.0000000000000007E-2</v>
      </c>
      <c r="Z186" s="5">
        <v>-1.07</v>
      </c>
      <c r="AA186" s="5">
        <v>-7.1</v>
      </c>
      <c r="AB186" s="5">
        <v>22.2</v>
      </c>
      <c r="AC186" s="5">
        <v>1.1200000000000001</v>
      </c>
      <c r="AD186" s="5">
        <v>-44.44</v>
      </c>
      <c r="AE186" s="5">
        <v>-1.1499999999999999</v>
      </c>
      <c r="AF186" s="5">
        <v>-0.19</v>
      </c>
      <c r="AG186" s="5">
        <v>-0.37</v>
      </c>
      <c r="AH186" s="5">
        <v>-0.14000000000000001</v>
      </c>
      <c r="AI186" s="5">
        <v>0.27</v>
      </c>
      <c r="AJ186" s="5">
        <v>0.11</v>
      </c>
      <c r="AK186" s="5">
        <v>0.02</v>
      </c>
      <c r="AL186" s="5">
        <v>0.06</v>
      </c>
      <c r="AM186" s="5">
        <v>0.25</v>
      </c>
      <c r="AN186" s="5">
        <v>0.04</v>
      </c>
      <c r="AO186" s="5">
        <v>-0.03</v>
      </c>
      <c r="AP186" s="5">
        <v>-0.48</v>
      </c>
      <c r="AQ186" s="5">
        <v>3.22</v>
      </c>
      <c r="AR186" s="5">
        <v>0</v>
      </c>
      <c r="AS186" s="5">
        <v>-0.18</v>
      </c>
      <c r="AT186" s="5">
        <v>-0.18</v>
      </c>
      <c r="AU186" s="5">
        <v>0.01</v>
      </c>
      <c r="AV186" s="5">
        <v>0.4</v>
      </c>
      <c r="AW186" s="5">
        <v>151.22</v>
      </c>
      <c r="AX186" s="20">
        <v>219.33199999999999</v>
      </c>
      <c r="AY186" s="20">
        <v>205.98150000000001</v>
      </c>
      <c r="AZ186" s="20">
        <v>196.34049999999999</v>
      </c>
      <c r="BA186" s="21">
        <v>18.7</v>
      </c>
      <c r="BB186" s="21">
        <v>3.2</v>
      </c>
      <c r="BC186" s="21">
        <v>17.100000000000001</v>
      </c>
      <c r="BD186" s="21">
        <v>99.7</v>
      </c>
    </row>
    <row r="187" spans="2:56" x14ac:dyDescent="0.3">
      <c r="B187" s="3">
        <v>170</v>
      </c>
      <c r="C187" s="3" t="s">
        <v>486</v>
      </c>
      <c r="D187" s="3">
        <v>252566</v>
      </c>
      <c r="E187" s="3">
        <v>240958</v>
      </c>
      <c r="F187" s="5" t="s">
        <v>401</v>
      </c>
      <c r="G187" s="5" t="s">
        <v>825</v>
      </c>
      <c r="H187" s="5">
        <v>241125</v>
      </c>
      <c r="I187" s="5" t="s">
        <v>487</v>
      </c>
      <c r="J187" s="5">
        <v>200716</v>
      </c>
      <c r="K187" s="5" t="s">
        <v>80</v>
      </c>
      <c r="L187" s="5" t="s">
        <v>80</v>
      </c>
      <c r="M187" s="5" t="s">
        <v>81</v>
      </c>
      <c r="N187" s="5">
        <v>5.09</v>
      </c>
      <c r="O187" s="5">
        <v>7.09</v>
      </c>
      <c r="P187" s="5">
        <v>9.25</v>
      </c>
      <c r="Q187" s="5">
        <v>7.13</v>
      </c>
      <c r="R187" s="5">
        <v>3.64</v>
      </c>
      <c r="S187" s="5">
        <v>2.69</v>
      </c>
      <c r="T187" s="5">
        <v>2.8</v>
      </c>
      <c r="U187" s="5">
        <v>3.07</v>
      </c>
      <c r="V187" s="5">
        <v>12.13</v>
      </c>
      <c r="W187" s="5">
        <v>6.68</v>
      </c>
      <c r="X187" s="5">
        <v>-0.09</v>
      </c>
      <c r="Y187" s="5">
        <v>0.03</v>
      </c>
      <c r="Z187" s="5">
        <v>-0.89</v>
      </c>
      <c r="AA187" s="5">
        <v>-12.69</v>
      </c>
      <c r="AB187" s="5">
        <v>17.52</v>
      </c>
      <c r="AC187" s="5">
        <v>3.27</v>
      </c>
      <c r="AD187" s="5">
        <v>-56.92</v>
      </c>
      <c r="AE187" s="5">
        <v>-0.51</v>
      </c>
      <c r="AF187" s="5">
        <v>-7.0000000000000007E-2</v>
      </c>
      <c r="AG187" s="5">
        <v>-0.41</v>
      </c>
      <c r="AH187" s="5">
        <v>-0.12</v>
      </c>
      <c r="AI187" s="5">
        <v>0.25</v>
      </c>
      <c r="AJ187" s="5">
        <v>0.23</v>
      </c>
      <c r="AK187" s="5">
        <v>0.08</v>
      </c>
      <c r="AL187" s="5">
        <v>0.05</v>
      </c>
      <c r="AM187" s="5">
        <v>0.15</v>
      </c>
      <c r="AN187" s="5">
        <v>0.03</v>
      </c>
      <c r="AO187" s="5">
        <v>1.1100000000000001</v>
      </c>
      <c r="AP187" s="5">
        <v>0.44</v>
      </c>
      <c r="AQ187" s="5">
        <v>0.55000000000000004</v>
      </c>
      <c r="AR187" s="5">
        <v>0</v>
      </c>
      <c r="AS187" s="5">
        <v>-0.47</v>
      </c>
      <c r="AT187" s="5">
        <v>-0.71</v>
      </c>
      <c r="AU187" s="5">
        <v>-0.69</v>
      </c>
      <c r="AV187" s="5">
        <v>0.47</v>
      </c>
      <c r="AW187" s="5">
        <v>140.32</v>
      </c>
      <c r="AX187" s="20">
        <v>224.82449999999901</v>
      </c>
      <c r="AY187" s="20">
        <v>214.99249999999901</v>
      </c>
      <c r="AZ187" s="20">
        <v>206.98299999999901</v>
      </c>
      <c r="BA187" s="21">
        <v>17.7</v>
      </c>
      <c r="BB187" s="21">
        <v>2.8</v>
      </c>
      <c r="BC187" s="21">
        <v>15.6</v>
      </c>
      <c r="BD187" s="21">
        <v>99.9</v>
      </c>
    </row>
    <row r="188" spans="2:56" hidden="1" x14ac:dyDescent="0.3">
      <c r="B188" s="3">
        <v>171</v>
      </c>
      <c r="C188" s="3" t="s">
        <v>488</v>
      </c>
      <c r="D188" s="3">
        <v>251787</v>
      </c>
      <c r="E188" s="3">
        <v>211938</v>
      </c>
      <c r="F188" s="5" t="s">
        <v>104</v>
      </c>
      <c r="G188" s="5" t="s">
        <v>822</v>
      </c>
      <c r="H188" s="5">
        <v>230446</v>
      </c>
      <c r="I188" s="5" t="s">
        <v>489</v>
      </c>
      <c r="J188" s="5">
        <v>200870</v>
      </c>
      <c r="K188" s="5" t="s">
        <v>67</v>
      </c>
      <c r="L188" s="5" t="s">
        <v>67</v>
      </c>
      <c r="M188" s="5" t="s">
        <v>81</v>
      </c>
      <c r="N188" s="5">
        <v>6.55</v>
      </c>
      <c r="O188" s="5">
        <v>9.5299999999999994</v>
      </c>
      <c r="P188" s="5">
        <v>12.4</v>
      </c>
      <c r="Q188" s="5">
        <v>8.16</v>
      </c>
      <c r="R188" s="5">
        <v>1.04</v>
      </c>
      <c r="S188" s="5">
        <v>0.51</v>
      </c>
      <c r="T188" s="5">
        <v>0.36</v>
      </c>
      <c r="U188" s="5">
        <v>0.55000000000000004</v>
      </c>
      <c r="V188" s="5">
        <v>23.22</v>
      </c>
      <c r="W188" s="5">
        <v>17.84</v>
      </c>
      <c r="X188" s="5">
        <v>-0.57999999999999996</v>
      </c>
      <c r="Y188" s="5">
        <v>-1</v>
      </c>
      <c r="Z188" s="5">
        <v>-1.0900000000000001</v>
      </c>
      <c r="AA188" s="5">
        <v>-15.53</v>
      </c>
      <c r="AB188" s="5">
        <v>19.75</v>
      </c>
      <c r="AC188" s="5">
        <v>-1.45</v>
      </c>
      <c r="AD188" s="5">
        <v>-52.95</v>
      </c>
      <c r="AE188" s="5">
        <v>-0.96</v>
      </c>
      <c r="AF188" s="5">
        <v>-0.39</v>
      </c>
      <c r="AG188" s="5">
        <v>-0.28999999999999998</v>
      </c>
      <c r="AH188" s="5">
        <v>-0.14000000000000001</v>
      </c>
      <c r="AI188" s="5">
        <v>0.17</v>
      </c>
      <c r="AJ188" s="5">
        <v>0.22</v>
      </c>
      <c r="AK188" s="5">
        <v>0.06</v>
      </c>
      <c r="AL188" s="5">
        <v>0</v>
      </c>
      <c r="AM188" s="5">
        <v>-0.01</v>
      </c>
      <c r="AN188" s="5">
        <v>0.08</v>
      </c>
      <c r="AO188" s="5">
        <v>-0.59</v>
      </c>
      <c r="AP188" s="5">
        <v>0.33</v>
      </c>
      <c r="AQ188" s="5">
        <v>2.17</v>
      </c>
      <c r="AR188" s="5">
        <v>0</v>
      </c>
      <c r="AS188" s="5">
        <v>-0.34</v>
      </c>
      <c r="AT188" s="5">
        <v>-0.39</v>
      </c>
      <c r="AU188" s="5">
        <v>-0.76</v>
      </c>
      <c r="AV188" s="5">
        <v>0.28999999999999998</v>
      </c>
      <c r="AW188" s="5">
        <v>160.34</v>
      </c>
      <c r="AX188" s="20">
        <v>239.9375</v>
      </c>
      <c r="AY188" s="20">
        <v>219.881</v>
      </c>
      <c r="AZ188" s="20">
        <v>232.1035</v>
      </c>
      <c r="BA188" s="21">
        <v>18</v>
      </c>
      <c r="BB188" s="21">
        <v>3</v>
      </c>
      <c r="BC188" s="21">
        <v>16.899999999999999</v>
      </c>
      <c r="BD188" s="21">
        <v>99.3</v>
      </c>
    </row>
    <row r="189" spans="2:56" x14ac:dyDescent="0.3">
      <c r="B189" s="3">
        <v>172</v>
      </c>
      <c r="C189" s="3" t="s">
        <v>490</v>
      </c>
      <c r="D189" s="3">
        <v>252231</v>
      </c>
      <c r="E189" s="3">
        <v>232538</v>
      </c>
      <c r="F189" s="5" t="s">
        <v>94</v>
      </c>
      <c r="G189" s="5">
        <v>220451</v>
      </c>
      <c r="H189" s="5">
        <v>232879</v>
      </c>
      <c r="I189" s="5" t="s">
        <v>491</v>
      </c>
      <c r="J189" s="5" t="s">
        <v>833</v>
      </c>
      <c r="K189" s="5" t="s">
        <v>80</v>
      </c>
      <c r="L189" s="5" t="s">
        <v>80</v>
      </c>
      <c r="M189" s="5" t="s">
        <v>81</v>
      </c>
      <c r="N189" s="5">
        <v>5.79</v>
      </c>
      <c r="O189" s="5">
        <v>7.73</v>
      </c>
      <c r="P189" s="5">
        <v>7.92</v>
      </c>
      <c r="Q189" s="5">
        <v>4.5199999999999996</v>
      </c>
      <c r="R189" s="5">
        <v>1.82</v>
      </c>
      <c r="S189" s="5">
        <v>1.54</v>
      </c>
      <c r="T189" s="5">
        <v>2.75</v>
      </c>
      <c r="U189" s="5">
        <v>3.08</v>
      </c>
      <c r="V189" s="5">
        <v>20.12</v>
      </c>
      <c r="W189" s="5">
        <v>17.170000000000002</v>
      </c>
      <c r="X189" s="5">
        <v>-0.01</v>
      </c>
      <c r="Y189" s="5">
        <v>0.16</v>
      </c>
      <c r="Z189" s="5">
        <v>-1.56</v>
      </c>
      <c r="AA189" s="5">
        <v>-17.23</v>
      </c>
      <c r="AB189" s="5">
        <v>21.75</v>
      </c>
      <c r="AC189" s="5">
        <v>6.51</v>
      </c>
      <c r="AD189" s="5">
        <v>-18.66</v>
      </c>
      <c r="AE189" s="5">
        <v>-1.26</v>
      </c>
      <c r="AF189" s="5">
        <v>-0.67</v>
      </c>
      <c r="AG189" s="5">
        <v>-0.75</v>
      </c>
      <c r="AH189" s="5">
        <v>-0.19</v>
      </c>
      <c r="AI189" s="5">
        <v>0.25</v>
      </c>
      <c r="AJ189" s="5">
        <v>0.28999999999999998</v>
      </c>
      <c r="AK189" s="5">
        <v>0.06</v>
      </c>
      <c r="AL189" s="5">
        <v>0.06</v>
      </c>
      <c r="AM189" s="5">
        <v>0.13</v>
      </c>
      <c r="AN189" s="5">
        <v>0.06</v>
      </c>
      <c r="AO189" s="5">
        <v>0.05</v>
      </c>
      <c r="AP189" s="5">
        <v>0.09</v>
      </c>
      <c r="AQ189" s="5">
        <v>2.2400000000000002</v>
      </c>
      <c r="AR189" s="5">
        <v>0</v>
      </c>
      <c r="AS189" s="5">
        <v>-0.73</v>
      </c>
      <c r="AT189" s="5">
        <v>-1.08</v>
      </c>
      <c r="AU189" s="5">
        <v>-0.97</v>
      </c>
      <c r="AV189" s="5">
        <v>0.33</v>
      </c>
      <c r="AW189" s="5">
        <v>159.37</v>
      </c>
      <c r="AX189" s="20">
        <v>260.57150000000001</v>
      </c>
      <c r="AY189" s="20">
        <v>242.43099999999899</v>
      </c>
      <c r="AZ189" s="20">
        <v>240.62899999999999</v>
      </c>
      <c r="BA189" s="21">
        <v>19.5</v>
      </c>
      <c r="BB189" s="21">
        <v>2.7</v>
      </c>
      <c r="BC189" s="21">
        <v>13.9</v>
      </c>
      <c r="BD189" s="21">
        <v>99.7</v>
      </c>
    </row>
    <row r="190" spans="2:56" x14ac:dyDescent="0.3">
      <c r="B190" s="3">
        <v>173</v>
      </c>
      <c r="C190" s="3" t="s">
        <v>492</v>
      </c>
      <c r="D190" s="3">
        <v>250270</v>
      </c>
      <c r="E190" s="3">
        <v>230511</v>
      </c>
      <c r="F190" s="5" t="s">
        <v>113</v>
      </c>
      <c r="G190" s="5">
        <v>211938</v>
      </c>
      <c r="H190" s="5">
        <v>202029</v>
      </c>
      <c r="I190" s="5" t="s">
        <v>493</v>
      </c>
      <c r="J190" s="5">
        <v>190815</v>
      </c>
      <c r="K190" s="5" t="s">
        <v>100</v>
      </c>
      <c r="L190" s="5" t="s">
        <v>100</v>
      </c>
      <c r="M190" s="5" t="s">
        <v>81</v>
      </c>
      <c r="N190" s="5">
        <v>6.08</v>
      </c>
      <c r="O190" s="5">
        <v>7.98</v>
      </c>
      <c r="P190" s="5">
        <v>9.7799999999999994</v>
      </c>
      <c r="Q190" s="5">
        <v>6.54</v>
      </c>
      <c r="R190" s="5">
        <v>1.4</v>
      </c>
      <c r="S190" s="5">
        <v>1.1000000000000001</v>
      </c>
      <c r="T190" s="5">
        <v>1.89</v>
      </c>
      <c r="U190" s="5">
        <v>2.5</v>
      </c>
      <c r="V190" s="5">
        <v>16.13</v>
      </c>
      <c r="W190" s="5">
        <v>9.44</v>
      </c>
      <c r="X190" s="5">
        <v>-0.88</v>
      </c>
      <c r="Y190" s="5">
        <v>-1.22</v>
      </c>
      <c r="Z190" s="5">
        <v>-1.84</v>
      </c>
      <c r="AA190" s="5">
        <v>-6.37</v>
      </c>
      <c r="AB190" s="5">
        <v>14</v>
      </c>
      <c r="AC190" s="5">
        <v>0.67</v>
      </c>
      <c r="AD190" s="5">
        <v>-33.6</v>
      </c>
      <c r="AE190" s="5">
        <v>-0.71</v>
      </c>
      <c r="AF190" s="5">
        <v>-0.09</v>
      </c>
      <c r="AG190" s="5">
        <v>0.18</v>
      </c>
      <c r="AH190" s="5">
        <v>-0.26</v>
      </c>
      <c r="AI190" s="5">
        <v>0.3</v>
      </c>
      <c r="AJ190" s="5">
        <v>0.13</v>
      </c>
      <c r="AK190" s="5">
        <v>7.0000000000000007E-2</v>
      </c>
      <c r="AL190" s="5">
        <v>0.03</v>
      </c>
      <c r="AM190" s="5">
        <v>0.2</v>
      </c>
      <c r="AN190" s="5">
        <v>0.05</v>
      </c>
      <c r="AO190" s="5">
        <v>0.14000000000000001</v>
      </c>
      <c r="AP190" s="5">
        <v>-7.0000000000000007E-2</v>
      </c>
      <c r="AQ190" s="5">
        <v>0.81</v>
      </c>
      <c r="AR190" s="5">
        <v>0</v>
      </c>
      <c r="AS190" s="5">
        <v>-0.18</v>
      </c>
      <c r="AT190" s="5">
        <v>0.09</v>
      </c>
      <c r="AU190" s="5">
        <v>-0.25</v>
      </c>
      <c r="AV190" s="5">
        <v>0.36</v>
      </c>
      <c r="AW190" s="5">
        <v>153.53</v>
      </c>
      <c r="AX190" s="20">
        <v>213.85849999999999</v>
      </c>
      <c r="AY190" s="20">
        <v>200.90699999999899</v>
      </c>
      <c r="AZ190" s="20">
        <v>210.858</v>
      </c>
      <c r="BA190" s="21">
        <v>17.5</v>
      </c>
      <c r="BB190" s="21">
        <v>2.8</v>
      </c>
      <c r="BC190" s="21">
        <v>16</v>
      </c>
      <c r="BD190" s="21">
        <v>99.8</v>
      </c>
    </row>
    <row r="191" spans="2:56" hidden="1" x14ac:dyDescent="0.3">
      <c r="B191" s="3">
        <v>174</v>
      </c>
      <c r="C191" s="3" t="s">
        <v>494</v>
      </c>
      <c r="D191" s="3">
        <v>251279</v>
      </c>
      <c r="E191" s="3">
        <v>230665</v>
      </c>
      <c r="F191" s="5" t="s">
        <v>98</v>
      </c>
      <c r="G191" s="5">
        <v>201212</v>
      </c>
      <c r="H191" s="5">
        <v>212350</v>
      </c>
      <c r="I191" s="5" t="s">
        <v>495</v>
      </c>
      <c r="J191" s="5" t="s">
        <v>830</v>
      </c>
      <c r="K191" s="5" t="s">
        <v>80</v>
      </c>
      <c r="L191" s="5" t="s">
        <v>80</v>
      </c>
      <c r="M191" s="5" t="s">
        <v>81</v>
      </c>
      <c r="N191" s="5">
        <v>3.37</v>
      </c>
      <c r="O191" s="5">
        <v>5.76</v>
      </c>
      <c r="P191" s="5">
        <v>8.65</v>
      </c>
      <c r="Q191" s="5">
        <v>5.96</v>
      </c>
      <c r="R191" s="5">
        <v>1.72</v>
      </c>
      <c r="S191" s="5">
        <v>0.9</v>
      </c>
      <c r="T191" s="5">
        <v>2.87</v>
      </c>
      <c r="U191" s="5">
        <v>3</v>
      </c>
      <c r="V191" s="5">
        <v>11.06</v>
      </c>
      <c r="W191" s="5">
        <v>5.68</v>
      </c>
      <c r="X191" s="5">
        <v>-1.27</v>
      </c>
      <c r="Y191" s="5">
        <v>-1.34</v>
      </c>
      <c r="Z191" s="5">
        <v>-0.68</v>
      </c>
      <c r="AA191" s="5">
        <v>-12.66</v>
      </c>
      <c r="AB191" s="5">
        <v>10.1</v>
      </c>
      <c r="AC191" s="5">
        <v>0.23</v>
      </c>
      <c r="AD191" s="5">
        <v>-22.3</v>
      </c>
      <c r="AE191" s="5">
        <v>-0.84</v>
      </c>
      <c r="AF191" s="5">
        <v>-7.0000000000000007E-2</v>
      </c>
      <c r="AG191" s="5">
        <v>-0.64</v>
      </c>
      <c r="AH191" s="5">
        <v>-0.04</v>
      </c>
      <c r="AI191" s="5">
        <v>0.22</v>
      </c>
      <c r="AJ191" s="5">
        <v>0.06</v>
      </c>
      <c r="AK191" s="5">
        <v>0.05</v>
      </c>
      <c r="AL191" s="5">
        <v>-0.02</v>
      </c>
      <c r="AM191" s="5">
        <v>7.0000000000000007E-2</v>
      </c>
      <c r="AN191" s="5">
        <v>7.0000000000000007E-2</v>
      </c>
      <c r="AO191" s="5">
        <v>1.1399999999999999</v>
      </c>
      <c r="AP191" s="5">
        <v>-0.4</v>
      </c>
      <c r="AQ191" s="5">
        <v>1.44</v>
      </c>
      <c r="AR191" s="5">
        <v>0</v>
      </c>
      <c r="AS191" s="5">
        <v>-0.26</v>
      </c>
      <c r="AT191" s="5">
        <v>-0.57999999999999996</v>
      </c>
      <c r="AU191" s="5">
        <v>-0.33</v>
      </c>
      <c r="AV191" s="5">
        <v>0.32</v>
      </c>
      <c r="AW191" s="5">
        <v>146.66999999999999</v>
      </c>
      <c r="AX191" s="20">
        <v>208.12950000000001</v>
      </c>
      <c r="AY191" s="20">
        <v>191.82899999999901</v>
      </c>
      <c r="AZ191" s="20">
        <v>204.55849999999899</v>
      </c>
      <c r="BA191" s="21">
        <v>18.3</v>
      </c>
      <c r="BB191" s="21">
        <v>3</v>
      </c>
      <c r="BC191" s="21">
        <v>16.3</v>
      </c>
      <c r="BD191" s="21">
        <v>99.6</v>
      </c>
    </row>
    <row r="192" spans="2:56" x14ac:dyDescent="0.3">
      <c r="B192" s="3">
        <v>175</v>
      </c>
      <c r="C192" s="3" t="s">
        <v>496</v>
      </c>
      <c r="D192" s="3">
        <v>251846</v>
      </c>
      <c r="E192" s="3">
        <v>231892</v>
      </c>
      <c r="F192" s="5" t="s">
        <v>199</v>
      </c>
      <c r="G192" s="5">
        <v>220638</v>
      </c>
      <c r="H192" s="5"/>
      <c r="I192" s="5" t="s">
        <v>497</v>
      </c>
      <c r="J192" s="5">
        <v>201212</v>
      </c>
      <c r="K192" s="5" t="s">
        <v>67</v>
      </c>
      <c r="L192" s="5" t="s">
        <v>67</v>
      </c>
      <c r="M192" s="5" t="s">
        <v>81</v>
      </c>
      <c r="N192" s="5">
        <v>5.0599999999999996</v>
      </c>
      <c r="O192" s="5">
        <v>7.56</v>
      </c>
      <c r="P192" s="5">
        <v>11.15</v>
      </c>
      <c r="Q192" s="5">
        <v>10.44</v>
      </c>
      <c r="R192" s="5">
        <v>0.52</v>
      </c>
      <c r="S192" s="5">
        <v>0.28999999999999998</v>
      </c>
      <c r="T192" s="5">
        <v>1.74</v>
      </c>
      <c r="U192" s="5">
        <v>1.79</v>
      </c>
      <c r="V192" s="5">
        <v>11.5</v>
      </c>
      <c r="W192" s="5">
        <v>10.9</v>
      </c>
      <c r="X192" s="5">
        <v>0.12</v>
      </c>
      <c r="Y192" s="5">
        <v>0.03</v>
      </c>
      <c r="Z192" s="5">
        <v>-1.57</v>
      </c>
      <c r="AA192" s="5">
        <v>-12.59</v>
      </c>
      <c r="AB192" s="5">
        <v>20.59</v>
      </c>
      <c r="AC192" s="5">
        <v>3.52</v>
      </c>
      <c r="AD192" s="5">
        <v>-69.72</v>
      </c>
      <c r="AE192" s="5">
        <v>-1.3</v>
      </c>
      <c r="AF192" s="5">
        <v>-0.78</v>
      </c>
      <c r="AG192" s="5">
        <v>-0.33</v>
      </c>
      <c r="AH192" s="5">
        <v>-0.06</v>
      </c>
      <c r="AI192" s="5">
        <v>0.25</v>
      </c>
      <c r="AJ192" s="5">
        <v>0.19</v>
      </c>
      <c r="AK192" s="5">
        <v>7.0000000000000007E-2</v>
      </c>
      <c r="AL192" s="5">
        <v>0.01</v>
      </c>
      <c r="AM192" s="5">
        <v>0.09</v>
      </c>
      <c r="AN192" s="5">
        <v>7.0000000000000007E-2</v>
      </c>
      <c r="AO192" s="5">
        <v>1.43</v>
      </c>
      <c r="AP192" s="5">
        <v>-0.78</v>
      </c>
      <c r="AQ192" s="5">
        <v>4.47</v>
      </c>
      <c r="AR192" s="5">
        <v>0</v>
      </c>
      <c r="AS192" s="5">
        <v>-0.48</v>
      </c>
      <c r="AT192" s="5">
        <v>-0.37</v>
      </c>
      <c r="AU192" s="5">
        <v>-0.47</v>
      </c>
      <c r="AV192" s="5">
        <v>0.15</v>
      </c>
      <c r="AW192" s="5">
        <v>154.46</v>
      </c>
      <c r="AX192" s="20">
        <v>210.95949999999999</v>
      </c>
      <c r="AY192" s="20">
        <v>196.53399999999999</v>
      </c>
      <c r="AZ192" s="20">
        <v>189.18450000000001</v>
      </c>
      <c r="BA192" s="21">
        <v>20</v>
      </c>
      <c r="BB192" s="21">
        <v>2.7</v>
      </c>
      <c r="BC192" s="21">
        <v>13.3</v>
      </c>
      <c r="BD192" s="21">
        <v>99.7</v>
      </c>
    </row>
    <row r="193" spans="2:56" hidden="1" x14ac:dyDescent="0.3">
      <c r="B193" s="3">
        <v>176</v>
      </c>
      <c r="C193" s="3" t="s">
        <v>498</v>
      </c>
      <c r="D193" s="3">
        <v>252020</v>
      </c>
      <c r="E193" s="3">
        <v>230101</v>
      </c>
      <c r="F193" s="5" t="s">
        <v>156</v>
      </c>
      <c r="G193" s="5">
        <v>211708</v>
      </c>
      <c r="H193" s="5">
        <v>230879</v>
      </c>
      <c r="I193" s="5" t="s">
        <v>499</v>
      </c>
      <c r="J193" s="5">
        <v>210412</v>
      </c>
      <c r="K193" s="5" t="s">
        <v>80</v>
      </c>
      <c r="L193" s="5" t="s">
        <v>80</v>
      </c>
      <c r="M193" s="5" t="s">
        <v>81</v>
      </c>
      <c r="N193" s="5">
        <v>4.37</v>
      </c>
      <c r="O193" s="5">
        <v>7.38</v>
      </c>
      <c r="P193" s="5">
        <v>8.9499999999999993</v>
      </c>
      <c r="Q193" s="5">
        <v>6.53</v>
      </c>
      <c r="R193" s="5">
        <v>1.84</v>
      </c>
      <c r="S193" s="5">
        <v>1.33</v>
      </c>
      <c r="T193" s="5">
        <v>0.8</v>
      </c>
      <c r="U193" s="5">
        <v>0.92</v>
      </c>
      <c r="V193" s="5">
        <v>20.49</v>
      </c>
      <c r="W193" s="5">
        <v>13.8</v>
      </c>
      <c r="X193" s="5">
        <v>-0.33</v>
      </c>
      <c r="Y193" s="5">
        <v>-0.77</v>
      </c>
      <c r="Z193" s="5">
        <v>-3.46</v>
      </c>
      <c r="AA193" s="5">
        <v>-18.7</v>
      </c>
      <c r="AB193" s="5">
        <v>27.89</v>
      </c>
      <c r="AC193" s="5">
        <v>6.61</v>
      </c>
      <c r="AD193" s="5">
        <v>-70.489999999999995</v>
      </c>
      <c r="AE193" s="5">
        <v>-0.65</v>
      </c>
      <c r="AF193" s="5">
        <v>-0.46</v>
      </c>
      <c r="AG193" s="5">
        <v>-0.31</v>
      </c>
      <c r="AH193" s="5">
        <v>0.11</v>
      </c>
      <c r="AI193" s="5">
        <v>0.2</v>
      </c>
      <c r="AJ193" s="5">
        <v>0.16</v>
      </c>
      <c r="AK193" s="5">
        <v>0.06</v>
      </c>
      <c r="AL193" s="5">
        <v>0.02</v>
      </c>
      <c r="AM193" s="5">
        <v>0.14000000000000001</v>
      </c>
      <c r="AN193" s="5">
        <v>0.03</v>
      </c>
      <c r="AO193" s="5">
        <v>0.49</v>
      </c>
      <c r="AP193" s="5">
        <v>0.18</v>
      </c>
      <c r="AQ193" s="5">
        <v>1.76</v>
      </c>
      <c r="AR193" s="5">
        <v>0</v>
      </c>
      <c r="AS193" s="5">
        <v>-0.31</v>
      </c>
      <c r="AT193" s="5">
        <v>-0.11</v>
      </c>
      <c r="AU193" s="5">
        <v>-0.39</v>
      </c>
      <c r="AV193" s="5">
        <v>0.2</v>
      </c>
      <c r="AW193" s="5">
        <v>153.78</v>
      </c>
      <c r="AX193" s="20">
        <v>237.01499999999999</v>
      </c>
      <c r="AY193" s="20">
        <v>211.7645</v>
      </c>
      <c r="AZ193" s="20">
        <v>216.0325</v>
      </c>
      <c r="BA193" s="21">
        <v>18.899999999999999</v>
      </c>
      <c r="BB193" s="21">
        <v>2.8</v>
      </c>
      <c r="BC193" s="21">
        <v>14.8</v>
      </c>
      <c r="BD193" s="21">
        <v>99.6</v>
      </c>
    </row>
    <row r="194" spans="2:56" hidden="1" x14ac:dyDescent="0.3">
      <c r="B194" s="3">
        <v>177</v>
      </c>
      <c r="C194" s="3" t="s">
        <v>500</v>
      </c>
      <c r="D194" s="3">
        <v>250529</v>
      </c>
      <c r="E194" s="3">
        <v>230665</v>
      </c>
      <c r="F194" s="5" t="s">
        <v>98</v>
      </c>
      <c r="G194" s="5">
        <v>201212</v>
      </c>
      <c r="H194" s="5">
        <v>210829</v>
      </c>
      <c r="I194" s="5" t="s">
        <v>501</v>
      </c>
      <c r="J194" s="5">
        <v>191150</v>
      </c>
      <c r="K194" s="5" t="s">
        <v>80</v>
      </c>
      <c r="L194" s="5" t="s">
        <v>80</v>
      </c>
      <c r="M194" s="5" t="s">
        <v>81</v>
      </c>
      <c r="N194" s="5">
        <v>5.44</v>
      </c>
      <c r="O194" s="5">
        <v>9.56</v>
      </c>
      <c r="P194" s="5">
        <v>12.24</v>
      </c>
      <c r="Q194" s="5">
        <v>9.7200000000000006</v>
      </c>
      <c r="R194" s="5">
        <v>2.17</v>
      </c>
      <c r="S194" s="5">
        <v>1.44</v>
      </c>
      <c r="T194" s="5">
        <v>3.38</v>
      </c>
      <c r="U194" s="5">
        <v>3.78</v>
      </c>
      <c r="V194" s="5">
        <v>15.47</v>
      </c>
      <c r="W194" s="5">
        <v>10.83</v>
      </c>
      <c r="X194" s="5">
        <v>-0.01</v>
      </c>
      <c r="Y194" s="5">
        <v>-0.7</v>
      </c>
      <c r="Z194" s="5">
        <v>-2.52</v>
      </c>
      <c r="AA194" s="5">
        <v>-9.0399999999999991</v>
      </c>
      <c r="AB194" s="5">
        <v>17.12</v>
      </c>
      <c r="AC194" s="5">
        <v>2.2799999999999998</v>
      </c>
      <c r="AD194" s="5">
        <v>-52.12</v>
      </c>
      <c r="AE194" s="5">
        <v>-1.1299999999999999</v>
      </c>
      <c r="AF194" s="5">
        <v>0.56000000000000005</v>
      </c>
      <c r="AG194" s="5">
        <v>-0.05</v>
      </c>
      <c r="AH194" s="5">
        <v>-7.0000000000000007E-2</v>
      </c>
      <c r="AI194" s="5">
        <v>0.22</v>
      </c>
      <c r="AJ194" s="5">
        <v>0.16</v>
      </c>
      <c r="AK194" s="5">
        <v>0.08</v>
      </c>
      <c r="AL194" s="5">
        <v>-0.04</v>
      </c>
      <c r="AM194" s="5">
        <v>0.01</v>
      </c>
      <c r="AN194" s="5">
        <v>0.09</v>
      </c>
      <c r="AO194" s="5">
        <v>-0.47</v>
      </c>
      <c r="AP194" s="5">
        <v>-0.23</v>
      </c>
      <c r="AQ194" s="5">
        <v>-1.23</v>
      </c>
      <c r="AR194" s="5">
        <v>0</v>
      </c>
      <c r="AS194" s="5">
        <v>-0.24</v>
      </c>
      <c r="AT194" s="5">
        <v>-0.12</v>
      </c>
      <c r="AU194" s="5">
        <v>-0.26</v>
      </c>
      <c r="AV194" s="5">
        <v>0.47</v>
      </c>
      <c r="AW194" s="5">
        <v>156.35</v>
      </c>
      <c r="AX194" s="20">
        <v>221.005</v>
      </c>
      <c r="AY194" s="20">
        <v>209.26900000000001</v>
      </c>
      <c r="AZ194" s="20">
        <v>208.202</v>
      </c>
      <c r="BA194" s="21">
        <v>18</v>
      </c>
      <c r="BB194" s="21">
        <v>2.9</v>
      </c>
      <c r="BC194" s="21">
        <v>16</v>
      </c>
      <c r="BD194" s="21">
        <v>99.6</v>
      </c>
    </row>
    <row r="195" spans="2:56" hidden="1" x14ac:dyDescent="0.3">
      <c r="B195" s="3">
        <v>178</v>
      </c>
      <c r="C195" s="3" t="s">
        <v>502</v>
      </c>
      <c r="D195" s="3">
        <v>252250</v>
      </c>
      <c r="E195" s="3">
        <v>231898</v>
      </c>
      <c r="F195" s="5" t="s">
        <v>78</v>
      </c>
      <c r="G195" s="5">
        <v>220638</v>
      </c>
      <c r="H195" s="5">
        <v>231507</v>
      </c>
      <c r="I195" s="5" t="s">
        <v>503</v>
      </c>
      <c r="J195" s="5">
        <v>201120</v>
      </c>
      <c r="K195" s="5" t="s">
        <v>80</v>
      </c>
      <c r="L195" s="5" t="s">
        <v>80</v>
      </c>
      <c r="M195" s="5" t="s">
        <v>81</v>
      </c>
      <c r="N195" s="5">
        <v>5.65</v>
      </c>
      <c r="O195" s="5">
        <v>6.73</v>
      </c>
      <c r="P195" s="5">
        <v>8.61</v>
      </c>
      <c r="Q195" s="5">
        <v>4.9400000000000004</v>
      </c>
      <c r="R195" s="5">
        <v>0.62</v>
      </c>
      <c r="S195" s="5">
        <v>0.5</v>
      </c>
      <c r="T195" s="5">
        <v>0.97</v>
      </c>
      <c r="U195" s="5">
        <v>1.34</v>
      </c>
      <c r="V195" s="5">
        <v>25.16</v>
      </c>
      <c r="W195" s="5">
        <v>23.28</v>
      </c>
      <c r="X195" s="5">
        <v>0.05</v>
      </c>
      <c r="Y195" s="5">
        <v>-0.2</v>
      </c>
      <c r="Z195" s="5">
        <v>-2.0699999999999998</v>
      </c>
      <c r="AA195" s="5">
        <v>-14.67</v>
      </c>
      <c r="AB195" s="5">
        <v>19.79</v>
      </c>
      <c r="AC195" s="5">
        <v>3.62</v>
      </c>
      <c r="AD195" s="5">
        <v>-36.950000000000003</v>
      </c>
      <c r="AE195" s="5">
        <v>-0.4</v>
      </c>
      <c r="AF195" s="5">
        <v>-0.28999999999999998</v>
      </c>
      <c r="AG195" s="5">
        <v>-0.36</v>
      </c>
      <c r="AH195" s="5">
        <v>-0.05</v>
      </c>
      <c r="AI195" s="5">
        <v>0.22</v>
      </c>
      <c r="AJ195" s="5">
        <v>0.14000000000000001</v>
      </c>
      <c r="AK195" s="5">
        <v>0.05</v>
      </c>
      <c r="AL195" s="5">
        <v>0.05</v>
      </c>
      <c r="AM195" s="5">
        <v>0.13</v>
      </c>
      <c r="AN195" s="5">
        <v>0.04</v>
      </c>
      <c r="AO195" s="5">
        <v>0.05</v>
      </c>
      <c r="AP195" s="5">
        <v>-0.57999999999999996</v>
      </c>
      <c r="AQ195" s="5">
        <v>4.51</v>
      </c>
      <c r="AR195" s="5">
        <v>0</v>
      </c>
      <c r="AS195" s="5">
        <v>-0.36</v>
      </c>
      <c r="AT195" s="5">
        <v>-0.17</v>
      </c>
      <c r="AU195" s="5">
        <v>-0.67</v>
      </c>
      <c r="AV195" s="5">
        <v>0.12</v>
      </c>
      <c r="AW195" s="5">
        <v>153.61000000000001</v>
      </c>
      <c r="AX195" s="20">
        <v>226.21299999999999</v>
      </c>
      <c r="AY195" s="20">
        <v>205.149</v>
      </c>
      <c r="AZ195" s="20">
        <v>217.227</v>
      </c>
      <c r="BA195" s="21">
        <v>18.3</v>
      </c>
      <c r="BB195" s="21">
        <v>3.4</v>
      </c>
      <c r="BC195" s="21">
        <v>18.399999999999999</v>
      </c>
      <c r="BD195" s="21">
        <v>99.2</v>
      </c>
    </row>
    <row r="196" spans="2:56" hidden="1" x14ac:dyDescent="0.3">
      <c r="B196" s="3">
        <v>179</v>
      </c>
      <c r="C196" s="3" t="s">
        <v>504</v>
      </c>
      <c r="D196" s="3">
        <v>251977</v>
      </c>
      <c r="E196" s="3">
        <v>231279</v>
      </c>
      <c r="F196" s="5" t="s">
        <v>163</v>
      </c>
      <c r="G196" s="5">
        <v>201212</v>
      </c>
      <c r="H196" s="5">
        <v>233615</v>
      </c>
      <c r="I196" s="5" t="s">
        <v>505</v>
      </c>
      <c r="J196" s="5">
        <v>221265</v>
      </c>
      <c r="K196" s="5" t="s">
        <v>80</v>
      </c>
      <c r="L196" s="5" t="s">
        <v>80</v>
      </c>
      <c r="M196" s="5" t="s">
        <v>81</v>
      </c>
      <c r="N196" s="5">
        <v>6.63</v>
      </c>
      <c r="O196" s="5">
        <v>6.86</v>
      </c>
      <c r="P196" s="5">
        <v>9.09</v>
      </c>
      <c r="Q196" s="5">
        <v>7.71</v>
      </c>
      <c r="R196" s="5">
        <v>1.44</v>
      </c>
      <c r="S196" s="5">
        <v>0.67</v>
      </c>
      <c r="T196" s="5">
        <v>3.56</v>
      </c>
      <c r="U196" s="5">
        <v>3.49</v>
      </c>
      <c r="V196" s="5">
        <v>21.74</v>
      </c>
      <c r="W196" s="5">
        <v>20.95</v>
      </c>
      <c r="X196" s="5">
        <v>0.39</v>
      </c>
      <c r="Y196" s="5">
        <v>0.4</v>
      </c>
      <c r="Z196" s="5">
        <v>-2.4</v>
      </c>
      <c r="AA196" s="5">
        <v>-13.37</v>
      </c>
      <c r="AB196" s="5">
        <v>22.16</v>
      </c>
      <c r="AC196" s="5">
        <v>4.25</v>
      </c>
      <c r="AD196" s="5">
        <v>3.06</v>
      </c>
      <c r="AE196" s="5">
        <v>-1.3</v>
      </c>
      <c r="AF196" s="5">
        <v>-0.05</v>
      </c>
      <c r="AG196" s="5">
        <v>0.03</v>
      </c>
      <c r="AH196" s="5">
        <v>-0.01</v>
      </c>
      <c r="AI196" s="5">
        <v>0.14000000000000001</v>
      </c>
      <c r="AJ196" s="5">
        <v>-0.05</v>
      </c>
      <c r="AK196" s="5">
        <v>0.02</v>
      </c>
      <c r="AL196" s="5">
        <v>-0.01</v>
      </c>
      <c r="AM196" s="5">
        <v>0.08</v>
      </c>
      <c r="AN196" s="5">
        <v>0.04</v>
      </c>
      <c r="AO196" s="5">
        <v>-0.61</v>
      </c>
      <c r="AP196" s="5">
        <v>-0.69</v>
      </c>
      <c r="AQ196" s="5">
        <v>1.88</v>
      </c>
      <c r="AR196" s="5">
        <v>0</v>
      </c>
      <c r="AS196" s="5">
        <v>-0.53</v>
      </c>
      <c r="AT196" s="5">
        <v>-0.97</v>
      </c>
      <c r="AU196" s="5">
        <v>-0.37</v>
      </c>
      <c r="AV196" s="5">
        <v>0.32</v>
      </c>
      <c r="AW196" s="5">
        <v>148.82</v>
      </c>
      <c r="AX196" s="20">
        <v>205.00399999999999</v>
      </c>
      <c r="AY196" s="20">
        <v>189.19949999999901</v>
      </c>
      <c r="AZ196" s="20">
        <v>187.45650000000001</v>
      </c>
      <c r="BA196" s="21">
        <v>19.600000000000001</v>
      </c>
      <c r="BB196" s="21">
        <v>3.2</v>
      </c>
      <c r="BC196" s="21">
        <v>16.5</v>
      </c>
      <c r="BD196" s="21">
        <v>99.3</v>
      </c>
    </row>
    <row r="197" spans="2:56" x14ac:dyDescent="0.3">
      <c r="B197" s="3">
        <v>180</v>
      </c>
      <c r="C197" s="3" t="s">
        <v>506</v>
      </c>
      <c r="D197" s="3">
        <v>250406</v>
      </c>
      <c r="E197" s="3">
        <v>230568</v>
      </c>
      <c r="F197" s="5" t="s">
        <v>274</v>
      </c>
      <c r="G197" s="5">
        <v>210997</v>
      </c>
      <c r="H197" s="5">
        <v>221448</v>
      </c>
      <c r="I197" s="5" t="s">
        <v>507</v>
      </c>
      <c r="J197" s="5" t="s">
        <v>822</v>
      </c>
      <c r="K197" s="5" t="s">
        <v>80</v>
      </c>
      <c r="L197" s="5" t="s">
        <v>80</v>
      </c>
      <c r="M197" s="5" t="s">
        <v>81</v>
      </c>
      <c r="N197" s="5">
        <v>4.68</v>
      </c>
      <c r="O197" s="5">
        <v>6.47</v>
      </c>
      <c r="P197" s="5">
        <v>7.53</v>
      </c>
      <c r="Q197" s="5">
        <v>4.07</v>
      </c>
      <c r="R197" s="5">
        <v>1.81</v>
      </c>
      <c r="S197" s="5">
        <v>1.99</v>
      </c>
      <c r="T197" s="5">
        <v>2.0099999999999998</v>
      </c>
      <c r="U197" s="5">
        <v>2.89</v>
      </c>
      <c r="V197" s="5">
        <v>12.35</v>
      </c>
      <c r="W197" s="5">
        <v>2.2799999999999998</v>
      </c>
      <c r="X197" s="5">
        <v>-0.44</v>
      </c>
      <c r="Y197" s="5">
        <v>-1.05</v>
      </c>
      <c r="Z197" s="5">
        <v>-2.2599999999999998</v>
      </c>
      <c r="AA197" s="5">
        <v>-10.89</v>
      </c>
      <c r="AB197" s="5">
        <v>18.71</v>
      </c>
      <c r="AC197" s="5">
        <v>1.01</v>
      </c>
      <c r="AD197" s="5">
        <v>-47.48</v>
      </c>
      <c r="AE197" s="5">
        <v>-0.88</v>
      </c>
      <c r="AF197" s="5">
        <v>-0.71</v>
      </c>
      <c r="AG197" s="5">
        <v>-0.12</v>
      </c>
      <c r="AH197" s="5">
        <v>-0.13</v>
      </c>
      <c r="AI197" s="5">
        <v>0.34</v>
      </c>
      <c r="AJ197" s="5">
        <v>0.21</v>
      </c>
      <c r="AK197" s="5">
        <v>0.09</v>
      </c>
      <c r="AL197" s="5">
        <v>0.02</v>
      </c>
      <c r="AM197" s="5">
        <v>0.17</v>
      </c>
      <c r="AN197" s="5">
        <v>0.08</v>
      </c>
      <c r="AO197" s="5">
        <v>1.33</v>
      </c>
      <c r="AP197" s="5">
        <v>0.19</v>
      </c>
      <c r="AQ197" s="5">
        <v>-0.32</v>
      </c>
      <c r="AR197" s="5">
        <v>0</v>
      </c>
      <c r="AS197" s="5">
        <v>-0.41</v>
      </c>
      <c r="AT197" s="5">
        <v>0.19</v>
      </c>
      <c r="AU197" s="5">
        <v>-0.16</v>
      </c>
      <c r="AV197" s="5">
        <v>0.39</v>
      </c>
      <c r="AW197" s="5">
        <v>151.77000000000001</v>
      </c>
      <c r="AX197" s="20">
        <v>230.13399999999999</v>
      </c>
      <c r="AY197" s="20">
        <v>216.2115</v>
      </c>
      <c r="AZ197" s="20">
        <v>214.16549999999901</v>
      </c>
      <c r="BA197" s="21">
        <v>17.5</v>
      </c>
      <c r="BB197" s="21">
        <v>2.7</v>
      </c>
      <c r="BC197" s="21">
        <v>15.3</v>
      </c>
      <c r="BD197" s="21">
        <v>99.8</v>
      </c>
    </row>
    <row r="198" spans="2:56" x14ac:dyDescent="0.3">
      <c r="B198" s="3">
        <v>181</v>
      </c>
      <c r="C198" s="3" t="s">
        <v>508</v>
      </c>
      <c r="D198" s="3">
        <v>252243</v>
      </c>
      <c r="E198" s="3">
        <v>231989</v>
      </c>
      <c r="F198" s="5" t="s">
        <v>260</v>
      </c>
      <c r="G198" s="5">
        <v>221401</v>
      </c>
      <c r="H198" s="5">
        <v>231511</v>
      </c>
      <c r="I198" s="5" t="s">
        <v>509</v>
      </c>
      <c r="J198" s="5">
        <v>220759</v>
      </c>
      <c r="K198" s="5" t="s">
        <v>80</v>
      </c>
      <c r="L198" s="5" t="s">
        <v>80</v>
      </c>
      <c r="M198" s="5" t="s">
        <v>81</v>
      </c>
      <c r="N198" s="5">
        <v>6.9</v>
      </c>
      <c r="O198" s="5">
        <v>9.01</v>
      </c>
      <c r="P198" s="5">
        <v>10.95</v>
      </c>
      <c r="Q198" s="5">
        <v>5.74</v>
      </c>
      <c r="R198" s="5">
        <v>1.0900000000000001</v>
      </c>
      <c r="S198" s="5">
        <v>1.1299999999999999</v>
      </c>
      <c r="T198" s="5">
        <v>2.34</v>
      </c>
      <c r="U198" s="5">
        <v>3.04</v>
      </c>
      <c r="V198" s="5">
        <v>13.95</v>
      </c>
      <c r="W198" s="5">
        <v>5.37</v>
      </c>
      <c r="X198" s="5">
        <v>-0.76</v>
      </c>
      <c r="Y198" s="5">
        <v>-1.6</v>
      </c>
      <c r="Z198" s="5">
        <v>-1.78</v>
      </c>
      <c r="AA198" s="5">
        <v>-12.1</v>
      </c>
      <c r="AB198" s="5">
        <v>15.37</v>
      </c>
      <c r="AC198" s="5">
        <v>0.26</v>
      </c>
      <c r="AD198" s="5">
        <v>-48.15</v>
      </c>
      <c r="AE198" s="5">
        <v>-1.3</v>
      </c>
      <c r="AF198" s="5">
        <v>-0.48</v>
      </c>
      <c r="AG198" s="5">
        <v>-0.57999999999999996</v>
      </c>
      <c r="AH198" s="5">
        <v>-0.05</v>
      </c>
      <c r="AI198" s="5">
        <v>0.24</v>
      </c>
      <c r="AJ198" s="5">
        <v>0.21</v>
      </c>
      <c r="AK198" s="5">
        <v>0.08</v>
      </c>
      <c r="AL198" s="5">
        <v>0.03</v>
      </c>
      <c r="AM198" s="5">
        <v>0.12</v>
      </c>
      <c r="AN198" s="5">
        <v>0.05</v>
      </c>
      <c r="AO198" s="5">
        <v>0.15</v>
      </c>
      <c r="AP198" s="5">
        <v>-0.4</v>
      </c>
      <c r="AQ198" s="5">
        <v>2.58</v>
      </c>
      <c r="AR198" s="5">
        <v>0</v>
      </c>
      <c r="AS198" s="5">
        <v>-0.27</v>
      </c>
      <c r="AT198" s="5">
        <v>-0.24</v>
      </c>
      <c r="AU198" s="5">
        <v>-0.42</v>
      </c>
      <c r="AV198" s="5">
        <v>0.28000000000000003</v>
      </c>
      <c r="AW198" s="5">
        <v>156.59</v>
      </c>
      <c r="AX198" s="20">
        <v>242.90599999999901</v>
      </c>
      <c r="AY198" s="20">
        <v>227.43700000000001</v>
      </c>
      <c r="AZ198" s="20">
        <v>232.47200000000001</v>
      </c>
      <c r="BA198" s="21">
        <v>18.2</v>
      </c>
      <c r="BB198" s="21">
        <v>2.8</v>
      </c>
      <c r="BC198" s="21">
        <v>15.4</v>
      </c>
      <c r="BD198" s="21">
        <v>99.5</v>
      </c>
    </row>
    <row r="199" spans="2:56" x14ac:dyDescent="0.3">
      <c r="B199" s="3">
        <v>182</v>
      </c>
      <c r="C199" s="3" t="s">
        <v>510</v>
      </c>
      <c r="D199" s="3">
        <v>251656</v>
      </c>
      <c r="E199" s="3">
        <v>231892</v>
      </c>
      <c r="F199" s="5" t="s">
        <v>199</v>
      </c>
      <c r="G199" s="5">
        <v>220638</v>
      </c>
      <c r="H199" s="5">
        <v>231447</v>
      </c>
      <c r="I199" s="5" t="s">
        <v>511</v>
      </c>
      <c r="J199" s="5">
        <v>211503</v>
      </c>
      <c r="K199" s="5" t="s">
        <v>80</v>
      </c>
      <c r="L199" s="5" t="s">
        <v>80</v>
      </c>
      <c r="M199" s="5" t="s">
        <v>81</v>
      </c>
      <c r="N199" s="5">
        <v>5.09</v>
      </c>
      <c r="O199" s="5">
        <v>8.82</v>
      </c>
      <c r="P199" s="5">
        <v>12.53</v>
      </c>
      <c r="Q199" s="5">
        <v>10.199999999999999</v>
      </c>
      <c r="R199" s="5">
        <v>1.52</v>
      </c>
      <c r="S199" s="5">
        <v>1.45</v>
      </c>
      <c r="T199" s="5">
        <v>1.63</v>
      </c>
      <c r="U199" s="5">
        <v>2.21</v>
      </c>
      <c r="V199" s="5">
        <v>14.15</v>
      </c>
      <c r="W199" s="5">
        <v>9.52</v>
      </c>
      <c r="X199" s="5">
        <v>-0.05</v>
      </c>
      <c r="Y199" s="5">
        <v>-0.56999999999999995</v>
      </c>
      <c r="Z199" s="5">
        <v>-2.59</v>
      </c>
      <c r="AA199" s="5">
        <v>-13.82</v>
      </c>
      <c r="AB199" s="5">
        <v>18.05</v>
      </c>
      <c r="AC199" s="5">
        <v>5.34</v>
      </c>
      <c r="AD199" s="5">
        <v>-34.44</v>
      </c>
      <c r="AE199" s="5">
        <v>-0.99</v>
      </c>
      <c r="AF199" s="5">
        <v>-0.27</v>
      </c>
      <c r="AG199" s="5">
        <v>-0.4</v>
      </c>
      <c r="AH199" s="5">
        <v>-0.55000000000000004</v>
      </c>
      <c r="AI199" s="5">
        <v>0.41</v>
      </c>
      <c r="AJ199" s="5">
        <v>0.45</v>
      </c>
      <c r="AK199" s="5">
        <v>0.09</v>
      </c>
      <c r="AL199" s="5">
        <v>0.11</v>
      </c>
      <c r="AM199" s="5">
        <v>0.23</v>
      </c>
      <c r="AN199" s="5">
        <v>0.08</v>
      </c>
      <c r="AO199" s="5">
        <v>1.43</v>
      </c>
      <c r="AP199" s="5">
        <v>-0.3</v>
      </c>
      <c r="AQ199" s="5">
        <v>1.69</v>
      </c>
      <c r="AR199" s="5">
        <v>0</v>
      </c>
      <c r="AS199" s="5">
        <v>-0.52</v>
      </c>
      <c r="AT199" s="5">
        <v>-0.43</v>
      </c>
      <c r="AU199" s="5">
        <v>-0.33</v>
      </c>
      <c r="AV199" s="5">
        <v>0.27</v>
      </c>
      <c r="AW199" s="5">
        <v>157.59</v>
      </c>
      <c r="AX199" s="20">
        <v>236.32149999999999</v>
      </c>
      <c r="AY199" s="20">
        <v>222.45</v>
      </c>
      <c r="AZ199" s="20">
        <v>220.56299999999999</v>
      </c>
      <c r="BA199" s="21">
        <v>19</v>
      </c>
      <c r="BB199" s="21">
        <v>2.8</v>
      </c>
      <c r="BC199" s="21">
        <v>14.9</v>
      </c>
      <c r="BD199" s="21">
        <v>99.8</v>
      </c>
    </row>
    <row r="200" spans="2:56" hidden="1" x14ac:dyDescent="0.3">
      <c r="B200" s="3">
        <v>183</v>
      </c>
      <c r="C200" s="3" t="s">
        <v>512</v>
      </c>
      <c r="D200" s="3">
        <v>251825</v>
      </c>
      <c r="E200" s="3">
        <v>231208</v>
      </c>
      <c r="F200" s="5" t="s">
        <v>85</v>
      </c>
      <c r="G200" s="5">
        <v>201212</v>
      </c>
      <c r="H200" s="5">
        <v>233731</v>
      </c>
      <c r="I200" s="5" t="s">
        <v>513</v>
      </c>
      <c r="J200" s="5">
        <v>221185</v>
      </c>
      <c r="K200" s="5" t="s">
        <v>67</v>
      </c>
      <c r="L200" s="5" t="s">
        <v>67</v>
      </c>
      <c r="M200" s="5" t="s">
        <v>81</v>
      </c>
      <c r="N200" s="5">
        <v>5.29</v>
      </c>
      <c r="O200" s="5">
        <v>6.91</v>
      </c>
      <c r="P200" s="5">
        <v>9.92</v>
      </c>
      <c r="Q200" s="5">
        <v>9.5299999999999994</v>
      </c>
      <c r="R200" s="5">
        <v>1.99</v>
      </c>
      <c r="S200" s="5">
        <v>1.29</v>
      </c>
      <c r="T200" s="5">
        <v>1.67</v>
      </c>
      <c r="U200" s="5">
        <v>1.78</v>
      </c>
      <c r="V200" s="5">
        <v>16.47</v>
      </c>
      <c r="W200" s="5">
        <v>10.99</v>
      </c>
      <c r="X200" s="5">
        <v>-1.41</v>
      </c>
      <c r="Y200" s="5">
        <v>-1.56</v>
      </c>
      <c r="Z200" s="5">
        <v>-0.82</v>
      </c>
      <c r="AA200" s="5">
        <v>-7.07</v>
      </c>
      <c r="AB200" s="5">
        <v>13.63</v>
      </c>
      <c r="AC200" s="5">
        <v>-0.35</v>
      </c>
      <c r="AD200" s="5">
        <v>-32.78</v>
      </c>
      <c r="AE200" s="5">
        <v>-0.72</v>
      </c>
      <c r="AF200" s="5">
        <v>0.25</v>
      </c>
      <c r="AG200" s="5">
        <v>-0.01</v>
      </c>
      <c r="AH200" s="5">
        <v>-0.19</v>
      </c>
      <c r="AI200" s="5">
        <v>0.12</v>
      </c>
      <c r="AJ200" s="5">
        <v>0.04</v>
      </c>
      <c r="AK200" s="5">
        <v>0.03</v>
      </c>
      <c r="AL200" s="5">
        <v>-0.05</v>
      </c>
      <c r="AM200" s="5">
        <v>-0.09</v>
      </c>
      <c r="AN200" s="5">
        <v>0.1</v>
      </c>
      <c r="AO200" s="5">
        <v>-0.1</v>
      </c>
      <c r="AP200" s="5">
        <v>-0.17</v>
      </c>
      <c r="AQ200" s="5">
        <v>1.1499999999999999</v>
      </c>
      <c r="AR200" s="5">
        <v>0</v>
      </c>
      <c r="AS200" s="5">
        <v>-0.6</v>
      </c>
      <c r="AT200" s="5">
        <v>-0.8</v>
      </c>
      <c r="AU200" s="5">
        <v>-0.33</v>
      </c>
      <c r="AV200" s="5">
        <v>0.47</v>
      </c>
      <c r="AW200" s="5">
        <v>145.03</v>
      </c>
      <c r="AX200" s="20">
        <v>208.01499999999999</v>
      </c>
      <c r="AY200" s="20">
        <v>190.15950000000001</v>
      </c>
      <c r="AZ200" s="20">
        <v>208.166</v>
      </c>
      <c r="BA200" s="21">
        <v>17.8</v>
      </c>
      <c r="BB200" s="21">
        <v>3.6</v>
      </c>
      <c r="BC200" s="21">
        <v>20.3</v>
      </c>
      <c r="BD200" s="21">
        <v>99.1</v>
      </c>
    </row>
    <row r="201" spans="2:56" hidden="1" x14ac:dyDescent="0.3">
      <c r="B201" s="3">
        <v>184</v>
      </c>
      <c r="C201" s="3" t="s">
        <v>514</v>
      </c>
      <c r="D201" s="3">
        <v>251651</v>
      </c>
      <c r="E201" s="3">
        <v>231892</v>
      </c>
      <c r="F201" s="5" t="s">
        <v>199</v>
      </c>
      <c r="G201" s="5">
        <v>220638</v>
      </c>
      <c r="H201" s="5">
        <v>230354</v>
      </c>
      <c r="I201" s="5" t="s">
        <v>515</v>
      </c>
      <c r="J201" s="5">
        <v>201212</v>
      </c>
      <c r="K201" s="5" t="s">
        <v>80</v>
      </c>
      <c r="L201" s="5" t="s">
        <v>80</v>
      </c>
      <c r="M201" s="5" t="s">
        <v>81</v>
      </c>
      <c r="N201" s="5">
        <v>4.53</v>
      </c>
      <c r="O201" s="5">
        <v>4.74</v>
      </c>
      <c r="P201" s="5">
        <v>6.16</v>
      </c>
      <c r="Q201" s="5">
        <v>3.88</v>
      </c>
      <c r="R201" s="5">
        <v>1.61</v>
      </c>
      <c r="S201" s="5">
        <v>1.48</v>
      </c>
      <c r="T201" s="5">
        <v>2.77</v>
      </c>
      <c r="U201" s="5">
        <v>3.26</v>
      </c>
      <c r="V201" s="5">
        <v>14.26</v>
      </c>
      <c r="W201" s="5">
        <v>12.07</v>
      </c>
      <c r="X201" s="5">
        <v>-1.24</v>
      </c>
      <c r="Y201" s="5">
        <v>-1.56</v>
      </c>
      <c r="Z201" s="5">
        <v>-1.56</v>
      </c>
      <c r="AA201" s="5">
        <v>-10.74</v>
      </c>
      <c r="AB201" s="5">
        <v>17.95</v>
      </c>
      <c r="AC201" s="5">
        <v>2.96</v>
      </c>
      <c r="AD201" s="5">
        <v>-44.6</v>
      </c>
      <c r="AE201" s="5">
        <v>-0.91</v>
      </c>
      <c r="AF201" s="5">
        <v>-0.34</v>
      </c>
      <c r="AG201" s="5">
        <v>-0.36</v>
      </c>
      <c r="AH201" s="5">
        <v>0.01</v>
      </c>
      <c r="AI201" s="5">
        <v>0.2</v>
      </c>
      <c r="AJ201" s="5">
        <v>0.08</v>
      </c>
      <c r="AK201" s="5">
        <v>0.08</v>
      </c>
      <c r="AL201" s="5">
        <v>-0.02</v>
      </c>
      <c r="AM201" s="5">
        <v>0.04</v>
      </c>
      <c r="AN201" s="5">
        <v>0.06</v>
      </c>
      <c r="AO201" s="5">
        <v>0.54</v>
      </c>
      <c r="AP201" s="5">
        <v>-0.21</v>
      </c>
      <c r="AQ201" s="5">
        <v>2.16</v>
      </c>
      <c r="AR201" s="5">
        <v>0</v>
      </c>
      <c r="AS201" s="5">
        <v>-0.34</v>
      </c>
      <c r="AT201" s="5">
        <v>-0.36</v>
      </c>
      <c r="AU201" s="5">
        <v>-0.1</v>
      </c>
      <c r="AV201" s="5">
        <v>0.23</v>
      </c>
      <c r="AW201" s="5">
        <v>155.4</v>
      </c>
      <c r="AX201" s="20">
        <v>230.77799999999999</v>
      </c>
      <c r="AY201" s="20">
        <v>208.02799999999999</v>
      </c>
      <c r="AZ201" s="20">
        <v>222.6155</v>
      </c>
      <c r="BA201" s="21">
        <v>15.8</v>
      </c>
      <c r="BB201" s="21">
        <v>2.6</v>
      </c>
      <c r="BC201" s="21">
        <v>16.5</v>
      </c>
      <c r="BD201" s="21">
        <v>99.8</v>
      </c>
    </row>
    <row r="202" spans="2:56" x14ac:dyDescent="0.3">
      <c r="B202" s="3">
        <v>185</v>
      </c>
      <c r="C202" s="3" t="s">
        <v>516</v>
      </c>
      <c r="D202" s="3">
        <v>250805</v>
      </c>
      <c r="E202" s="3">
        <v>230511</v>
      </c>
      <c r="F202" s="5" t="s">
        <v>113</v>
      </c>
      <c r="G202" s="5">
        <v>211938</v>
      </c>
      <c r="H202" s="5">
        <v>220911</v>
      </c>
      <c r="I202" s="5" t="s">
        <v>517</v>
      </c>
      <c r="J202" s="5" t="s">
        <v>828</v>
      </c>
      <c r="K202" s="5" t="s">
        <v>80</v>
      </c>
      <c r="L202" s="5" t="s">
        <v>80</v>
      </c>
      <c r="M202" s="5" t="s">
        <v>81</v>
      </c>
      <c r="N202" s="5">
        <v>3.27</v>
      </c>
      <c r="O202" s="5">
        <v>5.54</v>
      </c>
      <c r="P202" s="5">
        <v>6.72</v>
      </c>
      <c r="Q202" s="5">
        <v>3.25</v>
      </c>
      <c r="R202" s="5">
        <v>1.32</v>
      </c>
      <c r="S202" s="5">
        <v>1.05</v>
      </c>
      <c r="T202" s="5">
        <v>1.58</v>
      </c>
      <c r="U202" s="5">
        <v>2.02</v>
      </c>
      <c r="V202" s="5">
        <v>14.75</v>
      </c>
      <c r="W202" s="5">
        <v>14.03</v>
      </c>
      <c r="X202" s="5">
        <v>-1.1399999999999999</v>
      </c>
      <c r="Y202" s="5">
        <v>-1.17</v>
      </c>
      <c r="Z202" s="5">
        <v>-0.8</v>
      </c>
      <c r="AA202" s="5">
        <v>-12.58</v>
      </c>
      <c r="AB202" s="5">
        <v>19.350000000000001</v>
      </c>
      <c r="AC202" s="5">
        <v>-1.8</v>
      </c>
      <c r="AD202" s="5">
        <v>-45.23</v>
      </c>
      <c r="AE202" s="5">
        <v>-1.1200000000000001</v>
      </c>
      <c r="AF202" s="5">
        <v>-0.56000000000000005</v>
      </c>
      <c r="AG202" s="5">
        <v>-0.38</v>
      </c>
      <c r="AH202" s="5">
        <v>-0.24</v>
      </c>
      <c r="AI202" s="5">
        <v>0.25</v>
      </c>
      <c r="AJ202" s="5">
        <v>0.23</v>
      </c>
      <c r="AK202" s="5">
        <v>0.03</v>
      </c>
      <c r="AL202" s="5">
        <v>0.03</v>
      </c>
      <c r="AM202" s="5">
        <v>0.15</v>
      </c>
      <c r="AN202" s="5">
        <v>0.08</v>
      </c>
      <c r="AO202" s="5">
        <v>-0.02</v>
      </c>
      <c r="AP202" s="5">
        <v>0.81</v>
      </c>
      <c r="AQ202" s="5">
        <v>1.23</v>
      </c>
      <c r="AR202" s="5">
        <v>0</v>
      </c>
      <c r="AS202" s="5">
        <v>-0.23</v>
      </c>
      <c r="AT202" s="5">
        <v>-0.08</v>
      </c>
      <c r="AU202" s="5">
        <v>-0.4</v>
      </c>
      <c r="AV202" s="5">
        <v>0.2</v>
      </c>
      <c r="AW202" s="5">
        <v>158.38</v>
      </c>
      <c r="AX202" s="20">
        <v>233.12949999999901</v>
      </c>
      <c r="AY202" s="20">
        <v>210.76650000000001</v>
      </c>
      <c r="AZ202" s="20">
        <v>222.54649999999901</v>
      </c>
      <c r="BA202" s="21">
        <v>17.7</v>
      </c>
      <c r="BB202" s="21">
        <v>3.4</v>
      </c>
      <c r="BC202" s="21">
        <v>19</v>
      </c>
      <c r="BD202" s="21">
        <v>99.4</v>
      </c>
    </row>
    <row r="203" spans="2:56" x14ac:dyDescent="0.3">
      <c r="B203" s="3">
        <v>186</v>
      </c>
      <c r="C203" s="3" t="s">
        <v>518</v>
      </c>
      <c r="D203" s="3">
        <v>250709</v>
      </c>
      <c r="E203" s="3">
        <v>240958</v>
      </c>
      <c r="F203" s="5" t="s">
        <v>401</v>
      </c>
      <c r="G203" s="5" t="s">
        <v>825</v>
      </c>
      <c r="H203" s="5">
        <v>201046</v>
      </c>
      <c r="I203" s="5" t="s">
        <v>519</v>
      </c>
      <c r="J203" s="5">
        <v>160538</v>
      </c>
      <c r="K203" s="5" t="s">
        <v>80</v>
      </c>
      <c r="L203" s="5" t="s">
        <v>80</v>
      </c>
      <c r="M203" s="5" t="s">
        <v>81</v>
      </c>
      <c r="N203" s="5">
        <v>3.18</v>
      </c>
      <c r="O203" s="5">
        <v>4.24</v>
      </c>
      <c r="P203" s="5">
        <v>6.01</v>
      </c>
      <c r="Q203" s="5">
        <v>2.9</v>
      </c>
      <c r="R203" s="5">
        <v>2.75</v>
      </c>
      <c r="S203" s="5">
        <v>2.02</v>
      </c>
      <c r="T203" s="5">
        <v>2.25</v>
      </c>
      <c r="U203" s="5">
        <v>2.4700000000000002</v>
      </c>
      <c r="V203" s="5">
        <v>16.16</v>
      </c>
      <c r="W203" s="5">
        <v>6.27</v>
      </c>
      <c r="X203" s="5">
        <v>-0.28999999999999998</v>
      </c>
      <c r="Y203" s="5">
        <v>-0.7</v>
      </c>
      <c r="Z203" s="5">
        <v>-2.19</v>
      </c>
      <c r="AA203" s="5">
        <v>-10.11</v>
      </c>
      <c r="AB203" s="5">
        <v>17.829999999999998</v>
      </c>
      <c r="AC203" s="5">
        <v>4.22</v>
      </c>
      <c r="AD203" s="5">
        <v>-50.29</v>
      </c>
      <c r="AE203" s="5">
        <v>-1.03</v>
      </c>
      <c r="AF203" s="5">
        <v>-7.0000000000000007E-2</v>
      </c>
      <c r="AG203" s="5">
        <v>-0.59</v>
      </c>
      <c r="AH203" s="5">
        <v>-0.18</v>
      </c>
      <c r="AI203" s="5">
        <v>0.24</v>
      </c>
      <c r="AJ203" s="5">
        <v>0.3</v>
      </c>
      <c r="AK203" s="5">
        <v>0.09</v>
      </c>
      <c r="AL203" s="5">
        <v>0.02</v>
      </c>
      <c r="AM203" s="5">
        <v>0.05</v>
      </c>
      <c r="AN203" s="5">
        <v>0.06</v>
      </c>
      <c r="AO203" s="5">
        <v>0</v>
      </c>
      <c r="AP203" s="5">
        <v>0.1</v>
      </c>
      <c r="AQ203" s="5">
        <v>0.89</v>
      </c>
      <c r="AR203" s="5">
        <v>0</v>
      </c>
      <c r="AS203" s="5">
        <v>-0.73</v>
      </c>
      <c r="AT203" s="5">
        <v>-1.22</v>
      </c>
      <c r="AU203" s="5">
        <v>-0.98</v>
      </c>
      <c r="AV203" s="5">
        <v>0.37</v>
      </c>
      <c r="AW203" s="5">
        <v>150.97</v>
      </c>
      <c r="AX203" s="20">
        <v>242.27749999999901</v>
      </c>
      <c r="AY203" s="20">
        <v>224.30099999999999</v>
      </c>
      <c r="AZ203" s="20">
        <v>226.541</v>
      </c>
      <c r="BA203" s="21">
        <v>19.100000000000001</v>
      </c>
      <c r="BB203" s="21">
        <v>3</v>
      </c>
      <c r="BC203" s="21">
        <v>15.7</v>
      </c>
      <c r="BD203" s="21">
        <v>99.6</v>
      </c>
    </row>
    <row r="204" spans="2:56" x14ac:dyDescent="0.3">
      <c r="B204" s="3">
        <v>187</v>
      </c>
      <c r="C204" s="3" t="s">
        <v>520</v>
      </c>
      <c r="D204" s="3">
        <v>251544</v>
      </c>
      <c r="E204" s="3">
        <v>232538</v>
      </c>
      <c r="F204" s="5" t="s">
        <v>94</v>
      </c>
      <c r="G204" s="5">
        <v>220451</v>
      </c>
      <c r="H204" s="5">
        <v>232864</v>
      </c>
      <c r="I204" s="5" t="s">
        <v>521</v>
      </c>
      <c r="J204" s="5">
        <v>201212</v>
      </c>
      <c r="K204" s="5" t="s">
        <v>80</v>
      </c>
      <c r="L204" s="5" t="s">
        <v>80</v>
      </c>
      <c r="M204" s="5" t="s">
        <v>81</v>
      </c>
      <c r="N204" s="5">
        <v>4.75</v>
      </c>
      <c r="O204" s="5">
        <v>6.4</v>
      </c>
      <c r="P204" s="5">
        <v>7.62</v>
      </c>
      <c r="Q204" s="5">
        <v>6.27</v>
      </c>
      <c r="R204" s="5">
        <v>1.76</v>
      </c>
      <c r="S204" s="5">
        <v>1.18</v>
      </c>
      <c r="T204" s="5">
        <v>2.21</v>
      </c>
      <c r="U204" s="5">
        <v>2.38</v>
      </c>
      <c r="V204" s="5">
        <v>22.67</v>
      </c>
      <c r="W204" s="5">
        <v>19.03</v>
      </c>
      <c r="X204" s="5">
        <v>0.82</v>
      </c>
      <c r="Y204" s="5">
        <v>0.49</v>
      </c>
      <c r="Z204" s="5">
        <v>-1.47</v>
      </c>
      <c r="AA204" s="5">
        <v>-18.12</v>
      </c>
      <c r="AB204" s="5">
        <v>23.52</v>
      </c>
      <c r="AC204" s="5">
        <v>2.44</v>
      </c>
      <c r="AD204" s="5">
        <v>-53.59</v>
      </c>
      <c r="AE204" s="5">
        <v>-1.41</v>
      </c>
      <c r="AF204" s="5">
        <v>-0.54</v>
      </c>
      <c r="AG204" s="5">
        <v>-0.63</v>
      </c>
      <c r="AH204" s="5">
        <v>-0.14000000000000001</v>
      </c>
      <c r="AI204" s="5">
        <v>0.27</v>
      </c>
      <c r="AJ204" s="5">
        <v>0.21</v>
      </c>
      <c r="AK204" s="5">
        <v>7.0000000000000007E-2</v>
      </c>
      <c r="AL204" s="5">
        <v>0.03</v>
      </c>
      <c r="AM204" s="5">
        <v>0.11</v>
      </c>
      <c r="AN204" s="5">
        <v>7.0000000000000007E-2</v>
      </c>
      <c r="AO204" s="5">
        <v>1.05</v>
      </c>
      <c r="AP204" s="5">
        <v>-0.62</v>
      </c>
      <c r="AQ204" s="5">
        <v>2.2799999999999998</v>
      </c>
      <c r="AR204" s="5">
        <v>0</v>
      </c>
      <c r="AS204" s="5">
        <v>-0.52</v>
      </c>
      <c r="AT204" s="5">
        <v>-0.56999999999999995</v>
      </c>
      <c r="AU204" s="5">
        <v>-0.42</v>
      </c>
      <c r="AV204" s="5">
        <v>0.23</v>
      </c>
      <c r="AW204" s="5">
        <v>158.68</v>
      </c>
      <c r="AX204" s="20">
        <v>239.74099999999899</v>
      </c>
      <c r="AY204" s="20">
        <v>220.5455</v>
      </c>
      <c r="AZ204" s="20">
        <v>216.12799999999999</v>
      </c>
      <c r="BA204" s="21">
        <v>20</v>
      </c>
      <c r="BB204" s="21">
        <v>3.3</v>
      </c>
      <c r="BC204" s="21">
        <v>16.5</v>
      </c>
      <c r="BD204" s="21">
        <v>99.5</v>
      </c>
    </row>
    <row r="205" spans="2:56" x14ac:dyDescent="0.3">
      <c r="B205" s="3">
        <v>188</v>
      </c>
      <c r="C205" s="3" t="s">
        <v>522</v>
      </c>
      <c r="D205" s="3">
        <v>251084</v>
      </c>
      <c r="E205" s="3">
        <v>230665</v>
      </c>
      <c r="F205" s="5" t="s">
        <v>98</v>
      </c>
      <c r="G205" s="5">
        <v>201212</v>
      </c>
      <c r="H205" s="5">
        <v>222038</v>
      </c>
      <c r="I205" s="5" t="s">
        <v>523</v>
      </c>
      <c r="J205" s="5">
        <v>210027</v>
      </c>
      <c r="K205" s="5" t="s">
        <v>80</v>
      </c>
      <c r="L205" s="5" t="s">
        <v>80</v>
      </c>
      <c r="M205" s="5" t="s">
        <v>153</v>
      </c>
      <c r="N205" s="5">
        <v>3.63</v>
      </c>
      <c r="O205" s="5">
        <v>6.76</v>
      </c>
      <c r="P205" s="5">
        <v>7.65</v>
      </c>
      <c r="Q205" s="5">
        <v>5.47</v>
      </c>
      <c r="R205" s="5">
        <v>1.99</v>
      </c>
      <c r="S205" s="5">
        <v>1.08</v>
      </c>
      <c r="T205" s="5">
        <v>2.62</v>
      </c>
      <c r="U205" s="5">
        <v>2.77</v>
      </c>
      <c r="V205" s="5">
        <v>20.18</v>
      </c>
      <c r="W205" s="5">
        <v>8.68</v>
      </c>
      <c r="X205" s="5">
        <v>-1.1000000000000001</v>
      </c>
      <c r="Y205" s="5">
        <v>-1.36</v>
      </c>
      <c r="Z205" s="5">
        <v>-2.06</v>
      </c>
      <c r="AA205" s="5">
        <v>-13.74</v>
      </c>
      <c r="AB205" s="5">
        <v>11.89</v>
      </c>
      <c r="AC205" s="5">
        <v>4.7699999999999996</v>
      </c>
      <c r="AD205" s="5">
        <v>-1.77</v>
      </c>
      <c r="AE205" s="5">
        <v>-0.61</v>
      </c>
      <c r="AF205" s="5">
        <v>-0.22</v>
      </c>
      <c r="AG205" s="5">
        <v>-0.37</v>
      </c>
      <c r="AH205" s="5">
        <v>-0.14000000000000001</v>
      </c>
      <c r="AI205" s="5">
        <v>0.25</v>
      </c>
      <c r="AJ205" s="5">
        <v>0.15</v>
      </c>
      <c r="AK205" s="5">
        <v>0.06</v>
      </c>
      <c r="AL205" s="5">
        <v>0.04</v>
      </c>
      <c r="AM205" s="5">
        <v>0.18</v>
      </c>
      <c r="AN205" s="5">
        <v>0.03</v>
      </c>
      <c r="AO205" s="5">
        <v>-0.28000000000000003</v>
      </c>
      <c r="AP205" s="5">
        <v>-0.19</v>
      </c>
      <c r="AQ205" s="5">
        <v>-0.69</v>
      </c>
      <c r="AR205" s="5">
        <v>0</v>
      </c>
      <c r="AS205" s="5">
        <v>-0.31</v>
      </c>
      <c r="AT205" s="5">
        <v>-0.02</v>
      </c>
      <c r="AU205" s="5">
        <v>-0.24</v>
      </c>
      <c r="AV205" s="5">
        <v>0.24</v>
      </c>
      <c r="AW205" s="5">
        <v>147.30000000000001</v>
      </c>
      <c r="AX205" s="20">
        <v>215.67699999999999</v>
      </c>
      <c r="AY205" s="20">
        <v>197.58249999999899</v>
      </c>
      <c r="AZ205" s="20">
        <v>215.35900000000001</v>
      </c>
      <c r="BA205" s="21">
        <v>17.8</v>
      </c>
      <c r="BB205" s="21">
        <v>2.8</v>
      </c>
      <c r="BC205" s="21">
        <v>15.8</v>
      </c>
      <c r="BD205" s="21">
        <v>99.8</v>
      </c>
    </row>
    <row r="206" spans="2:56" x14ac:dyDescent="0.3">
      <c r="B206" s="3">
        <v>189</v>
      </c>
      <c r="C206" s="3" t="s">
        <v>524</v>
      </c>
      <c r="D206" s="3">
        <v>250959</v>
      </c>
      <c r="E206" s="3">
        <v>242476</v>
      </c>
      <c r="F206" s="5" t="s">
        <v>435</v>
      </c>
      <c r="G206" s="5">
        <v>211938</v>
      </c>
      <c r="H206" s="5">
        <v>201798</v>
      </c>
      <c r="I206" s="5" t="s">
        <v>436</v>
      </c>
      <c r="J206" s="5">
        <v>190374</v>
      </c>
      <c r="K206" s="5" t="s">
        <v>80</v>
      </c>
      <c r="L206" s="5" t="s">
        <v>80</v>
      </c>
      <c r="M206" s="5" t="s">
        <v>81</v>
      </c>
      <c r="N206" s="5">
        <v>3.58</v>
      </c>
      <c r="O206" s="5">
        <v>6.44</v>
      </c>
      <c r="P206" s="5">
        <v>9.18</v>
      </c>
      <c r="Q206" s="5">
        <v>6.38</v>
      </c>
      <c r="R206" s="5">
        <v>1.19</v>
      </c>
      <c r="S206" s="5">
        <v>1.18</v>
      </c>
      <c r="T206" s="5">
        <v>2.06</v>
      </c>
      <c r="U206" s="5">
        <v>2.57</v>
      </c>
      <c r="V206" s="5">
        <v>24.95</v>
      </c>
      <c r="W206" s="5">
        <v>18.989999999999998</v>
      </c>
      <c r="X206" s="5">
        <v>0.12</v>
      </c>
      <c r="Y206" s="5">
        <v>-0.55000000000000004</v>
      </c>
      <c r="Z206" s="5">
        <v>-1.28</v>
      </c>
      <c r="AA206" s="5">
        <v>-12.99</v>
      </c>
      <c r="AB206" s="5">
        <v>20.350000000000001</v>
      </c>
      <c r="AC206" s="5">
        <v>0.54</v>
      </c>
      <c r="AD206" s="5">
        <v>-79.8</v>
      </c>
      <c r="AE206" s="5">
        <v>-0.87</v>
      </c>
      <c r="AF206" s="5">
        <v>0.1</v>
      </c>
      <c r="AG206" s="5">
        <v>-0.1</v>
      </c>
      <c r="AH206" s="5">
        <v>-0.3</v>
      </c>
      <c r="AI206" s="5">
        <v>0.27</v>
      </c>
      <c r="AJ206" s="5">
        <v>0.22</v>
      </c>
      <c r="AK206" s="5">
        <v>0.09</v>
      </c>
      <c r="AL206" s="5">
        <v>0.02</v>
      </c>
      <c r="AM206" s="5">
        <v>0.12</v>
      </c>
      <c r="AN206" s="5">
        <v>0.06</v>
      </c>
      <c r="AO206" s="5">
        <v>-0.93</v>
      </c>
      <c r="AP206" s="5">
        <v>0.19</v>
      </c>
      <c r="AQ206" s="5">
        <v>-1.6</v>
      </c>
      <c r="AR206" s="5">
        <v>0</v>
      </c>
      <c r="AS206" s="5">
        <v>-0.38</v>
      </c>
      <c r="AT206" s="5">
        <v>-0.24</v>
      </c>
      <c r="AU206" s="5">
        <v>-0.42</v>
      </c>
      <c r="AV206" s="5">
        <v>0.36</v>
      </c>
      <c r="AW206" s="5">
        <v>161.24</v>
      </c>
      <c r="AX206" s="20">
        <v>237.31199999999899</v>
      </c>
      <c r="AY206" s="20">
        <v>217.06899999999999</v>
      </c>
      <c r="AZ206" s="20">
        <v>226.64999999999901</v>
      </c>
      <c r="BA206" s="21">
        <v>19.7</v>
      </c>
      <c r="BB206" s="21">
        <v>3.6</v>
      </c>
      <c r="BC206" s="21">
        <v>18.100000000000001</v>
      </c>
      <c r="BD206" s="21">
        <v>99.5</v>
      </c>
    </row>
    <row r="207" spans="2:56" x14ac:dyDescent="0.3">
      <c r="B207" s="3">
        <v>190</v>
      </c>
      <c r="C207" s="3" t="s">
        <v>525</v>
      </c>
      <c r="D207" s="3">
        <v>252157</v>
      </c>
      <c r="E207" s="3">
        <v>231279</v>
      </c>
      <c r="F207" s="5" t="s">
        <v>163</v>
      </c>
      <c r="G207" s="5">
        <v>201212</v>
      </c>
      <c r="H207" s="5">
        <v>231488</v>
      </c>
      <c r="I207" s="5" t="s">
        <v>526</v>
      </c>
      <c r="J207" s="5">
        <v>191150</v>
      </c>
      <c r="K207" s="5" t="s">
        <v>80</v>
      </c>
      <c r="L207" s="5" t="s">
        <v>80</v>
      </c>
      <c r="M207" s="5" t="s">
        <v>81</v>
      </c>
      <c r="N207" s="5">
        <v>5.31</v>
      </c>
      <c r="O207" s="5">
        <v>6.99</v>
      </c>
      <c r="P207" s="5">
        <v>8.68</v>
      </c>
      <c r="Q207" s="5">
        <v>6.3</v>
      </c>
      <c r="R207" s="5">
        <v>0.7</v>
      </c>
      <c r="S207" s="5">
        <v>0.79</v>
      </c>
      <c r="T207" s="5">
        <v>3.4</v>
      </c>
      <c r="U207" s="5">
        <v>3.92</v>
      </c>
      <c r="V207" s="5">
        <v>29.8</v>
      </c>
      <c r="W207" s="5">
        <v>24.93</v>
      </c>
      <c r="X207" s="5">
        <v>-0.76</v>
      </c>
      <c r="Y207" s="5">
        <v>-0.84</v>
      </c>
      <c r="Z207" s="5">
        <v>-0.96</v>
      </c>
      <c r="AA207" s="5">
        <v>-16.36</v>
      </c>
      <c r="AB207" s="5">
        <v>17.97</v>
      </c>
      <c r="AC207" s="5">
        <v>0.01</v>
      </c>
      <c r="AD207" s="5">
        <v>-19.45</v>
      </c>
      <c r="AE207" s="5">
        <v>-0.56000000000000005</v>
      </c>
      <c r="AF207" s="5">
        <v>-0.18</v>
      </c>
      <c r="AG207" s="5">
        <v>-0.16</v>
      </c>
      <c r="AH207" s="5">
        <v>-0.11</v>
      </c>
      <c r="AI207" s="5">
        <v>0.31</v>
      </c>
      <c r="AJ207" s="5">
        <v>0.21</v>
      </c>
      <c r="AK207" s="5">
        <v>0.06</v>
      </c>
      <c r="AL207" s="5">
        <v>-0.01</v>
      </c>
      <c r="AM207" s="5">
        <v>7.0000000000000007E-2</v>
      </c>
      <c r="AN207" s="5">
        <v>0.13</v>
      </c>
      <c r="AO207" s="5">
        <v>-0.59</v>
      </c>
      <c r="AP207" s="5">
        <v>-0.35</v>
      </c>
      <c r="AQ207" s="5">
        <v>0.15</v>
      </c>
      <c r="AR207" s="5">
        <v>0</v>
      </c>
      <c r="AS207" s="5">
        <v>-0.4</v>
      </c>
      <c r="AT207" s="5">
        <v>-0.74</v>
      </c>
      <c r="AU207" s="5">
        <v>-0.37</v>
      </c>
      <c r="AV207" s="5">
        <v>0.35</v>
      </c>
      <c r="AW207" s="5">
        <v>170.69</v>
      </c>
      <c r="AX207" s="20">
        <v>253.02</v>
      </c>
      <c r="AY207" s="20">
        <v>228.90299999999999</v>
      </c>
      <c r="AZ207" s="20">
        <v>252.47549999999899</v>
      </c>
      <c r="BA207" s="21">
        <v>18.399999999999999</v>
      </c>
      <c r="BB207" s="21">
        <v>3.5</v>
      </c>
      <c r="BC207" s="21">
        <v>18.899999999999999</v>
      </c>
      <c r="BD207" s="21">
        <v>99.6</v>
      </c>
    </row>
    <row r="208" spans="2:56" x14ac:dyDescent="0.3">
      <c r="B208" s="3">
        <v>191</v>
      </c>
      <c r="C208" s="3" t="s">
        <v>527</v>
      </c>
      <c r="D208" s="3">
        <v>251694</v>
      </c>
      <c r="E208" s="3">
        <v>230101</v>
      </c>
      <c r="F208" s="5" t="s">
        <v>156</v>
      </c>
      <c r="G208" s="5">
        <v>211708</v>
      </c>
      <c r="H208" s="5">
        <v>230307</v>
      </c>
      <c r="I208" s="5" t="s">
        <v>528</v>
      </c>
      <c r="J208" s="5">
        <v>210412</v>
      </c>
      <c r="K208" s="5" t="s">
        <v>80</v>
      </c>
      <c r="L208" s="5" t="s">
        <v>80</v>
      </c>
      <c r="M208" s="5" t="s">
        <v>81</v>
      </c>
      <c r="N208" s="5">
        <v>3.72</v>
      </c>
      <c r="O208" s="5">
        <v>5.61</v>
      </c>
      <c r="P208" s="5">
        <v>6.81</v>
      </c>
      <c r="Q208" s="5">
        <v>5.28</v>
      </c>
      <c r="R208" s="5">
        <v>1.32</v>
      </c>
      <c r="S208" s="5">
        <v>0.5</v>
      </c>
      <c r="T208" s="5">
        <v>1.59</v>
      </c>
      <c r="U208" s="5">
        <v>1.65</v>
      </c>
      <c r="V208" s="5">
        <v>18.37</v>
      </c>
      <c r="W208" s="5">
        <v>13.65</v>
      </c>
      <c r="X208" s="5">
        <v>-0.94</v>
      </c>
      <c r="Y208" s="5">
        <v>-1.1299999999999999</v>
      </c>
      <c r="Z208" s="5">
        <v>-1.23</v>
      </c>
      <c r="AA208" s="5">
        <v>-16.72</v>
      </c>
      <c r="AB208" s="5">
        <v>21.86</v>
      </c>
      <c r="AC208" s="5">
        <v>-2.69</v>
      </c>
      <c r="AD208" s="5">
        <v>-75.099999999999994</v>
      </c>
      <c r="AE208" s="5">
        <v>-1.1100000000000001</v>
      </c>
      <c r="AF208" s="5">
        <v>-0.49</v>
      </c>
      <c r="AG208" s="5">
        <v>-0.11</v>
      </c>
      <c r="AH208" s="5">
        <v>-0.02</v>
      </c>
      <c r="AI208" s="5">
        <v>0.3</v>
      </c>
      <c r="AJ208" s="5">
        <v>0.04</v>
      </c>
      <c r="AK208" s="5">
        <v>0.06</v>
      </c>
      <c r="AL208" s="5">
        <v>0.05</v>
      </c>
      <c r="AM208" s="5">
        <v>0.26</v>
      </c>
      <c r="AN208" s="5">
        <v>0.03</v>
      </c>
      <c r="AO208" s="5">
        <v>0.62</v>
      </c>
      <c r="AP208" s="5">
        <v>-0.46</v>
      </c>
      <c r="AQ208" s="5">
        <v>3.42</v>
      </c>
      <c r="AR208" s="5">
        <v>0</v>
      </c>
      <c r="AS208" s="5">
        <v>-0.22</v>
      </c>
      <c r="AT208" s="5">
        <v>-0.16</v>
      </c>
      <c r="AU208" s="5">
        <v>0</v>
      </c>
      <c r="AV208" s="5">
        <v>0.19</v>
      </c>
      <c r="AW208" s="5">
        <v>161.9</v>
      </c>
      <c r="AX208" s="20">
        <v>221.14949999999999</v>
      </c>
      <c r="AY208" s="20">
        <v>196.27199999999999</v>
      </c>
      <c r="AZ208" s="20">
        <v>209.17949999999999</v>
      </c>
      <c r="BA208" s="21">
        <v>17.899999999999999</v>
      </c>
      <c r="BB208" s="21">
        <v>2.8</v>
      </c>
      <c r="BC208" s="21">
        <v>15.6</v>
      </c>
      <c r="BD208" s="21">
        <v>99.7</v>
      </c>
    </row>
    <row r="209" spans="2:56" x14ac:dyDescent="0.3">
      <c r="B209" s="3">
        <v>192</v>
      </c>
      <c r="C209" s="3" t="s">
        <v>529</v>
      </c>
      <c r="D209" s="3">
        <v>250972</v>
      </c>
      <c r="E209" s="3">
        <v>231610</v>
      </c>
      <c r="F209" s="5" t="s">
        <v>133</v>
      </c>
      <c r="G209" s="5">
        <v>211503</v>
      </c>
      <c r="H209" s="5">
        <v>223034</v>
      </c>
      <c r="I209" s="5" t="s">
        <v>530</v>
      </c>
      <c r="J209" s="5">
        <v>201212</v>
      </c>
      <c r="K209" s="5" t="s">
        <v>80</v>
      </c>
      <c r="L209" s="5" t="s">
        <v>80</v>
      </c>
      <c r="M209" s="5" t="s">
        <v>81</v>
      </c>
      <c r="N209" s="5">
        <v>3.91</v>
      </c>
      <c r="O209" s="5">
        <v>7.07</v>
      </c>
      <c r="P209" s="5">
        <v>9.98</v>
      </c>
      <c r="Q209" s="5">
        <v>8.33</v>
      </c>
      <c r="R209" s="5">
        <v>1.92</v>
      </c>
      <c r="S209" s="5">
        <v>1.81</v>
      </c>
      <c r="T209" s="5">
        <v>1.79</v>
      </c>
      <c r="U209" s="5">
        <v>2.2799999999999998</v>
      </c>
      <c r="V209" s="5">
        <v>10.89</v>
      </c>
      <c r="W209" s="5">
        <v>6.44</v>
      </c>
      <c r="X209" s="5">
        <v>-0.03</v>
      </c>
      <c r="Y209" s="5">
        <v>-0.24</v>
      </c>
      <c r="Z209" s="5">
        <v>-1.97</v>
      </c>
      <c r="AA209" s="5">
        <v>-12.34</v>
      </c>
      <c r="AB209" s="5">
        <v>16.47</v>
      </c>
      <c r="AC209" s="5">
        <v>1.67</v>
      </c>
      <c r="AD209" s="5">
        <v>-17.68</v>
      </c>
      <c r="AE209" s="5">
        <v>-0.99</v>
      </c>
      <c r="AF209" s="5">
        <v>-0.04</v>
      </c>
      <c r="AG209" s="5">
        <v>-0.33</v>
      </c>
      <c r="AH209" s="5">
        <v>-0.38</v>
      </c>
      <c r="AI209" s="5">
        <v>0.3</v>
      </c>
      <c r="AJ209" s="5">
        <v>0.39</v>
      </c>
      <c r="AK209" s="5">
        <v>0.11</v>
      </c>
      <c r="AL209" s="5">
        <v>0</v>
      </c>
      <c r="AM209" s="5">
        <v>0.04</v>
      </c>
      <c r="AN209" s="5">
        <v>0.1</v>
      </c>
      <c r="AO209" s="5">
        <v>1.41</v>
      </c>
      <c r="AP209" s="5">
        <v>0.25</v>
      </c>
      <c r="AQ209" s="5">
        <v>0.4</v>
      </c>
      <c r="AR209" s="5">
        <v>0</v>
      </c>
      <c r="AS209" s="5">
        <v>-0.48</v>
      </c>
      <c r="AT209" s="5">
        <v>-0.82</v>
      </c>
      <c r="AU209" s="5">
        <v>-0.83</v>
      </c>
      <c r="AV209" s="5">
        <v>0.31</v>
      </c>
      <c r="AW209" s="5">
        <v>148.55000000000001</v>
      </c>
      <c r="AX209" s="20">
        <v>219.05549999999999</v>
      </c>
      <c r="AY209" s="20">
        <v>208.4615</v>
      </c>
      <c r="AZ209" s="20">
        <v>202.18299999999999</v>
      </c>
      <c r="BA209" s="21">
        <v>18.5</v>
      </c>
      <c r="BB209" s="21">
        <v>3.2</v>
      </c>
      <c r="BC209" s="21">
        <v>17.2</v>
      </c>
      <c r="BD209" s="21">
        <v>99.3</v>
      </c>
    </row>
    <row r="210" spans="2:56" hidden="1" x14ac:dyDescent="0.3">
      <c r="B210" s="3">
        <v>193</v>
      </c>
      <c r="C210" s="3" t="s">
        <v>531</v>
      </c>
      <c r="D210" s="3">
        <v>251063</v>
      </c>
      <c r="E210" s="3">
        <v>240958</v>
      </c>
      <c r="F210" s="5" t="s">
        <v>401</v>
      </c>
      <c r="G210" s="5" t="s">
        <v>825</v>
      </c>
      <c r="H210" s="5">
        <v>212710</v>
      </c>
      <c r="I210" s="5" t="s">
        <v>532</v>
      </c>
      <c r="J210" s="5">
        <v>200582</v>
      </c>
      <c r="K210" s="5" t="s">
        <v>80</v>
      </c>
      <c r="L210" s="5" t="s">
        <v>80</v>
      </c>
      <c r="M210" s="5" t="s">
        <v>81</v>
      </c>
      <c r="N210" s="5">
        <v>3.15</v>
      </c>
      <c r="O210" s="5">
        <v>4.7</v>
      </c>
      <c r="P210" s="5">
        <v>5.34</v>
      </c>
      <c r="Q210" s="5">
        <v>3.53</v>
      </c>
      <c r="R210" s="5">
        <v>2.93</v>
      </c>
      <c r="S210" s="5">
        <v>2.33</v>
      </c>
      <c r="T210" s="5">
        <v>1.81</v>
      </c>
      <c r="U210" s="5">
        <v>2.17</v>
      </c>
      <c r="V210" s="5">
        <v>19.93</v>
      </c>
      <c r="W210" s="5">
        <v>10.77</v>
      </c>
      <c r="X210" s="5">
        <v>0.33</v>
      </c>
      <c r="Y210" s="5">
        <v>-0.21</v>
      </c>
      <c r="Z210" s="5">
        <v>-1.1499999999999999</v>
      </c>
      <c r="AA210" s="5">
        <v>-15.53</v>
      </c>
      <c r="AB210" s="5">
        <v>21.82</v>
      </c>
      <c r="AC210" s="5">
        <v>1.4</v>
      </c>
      <c r="AD210" s="5">
        <v>-45.38</v>
      </c>
      <c r="AE210" s="5">
        <v>-1.03</v>
      </c>
      <c r="AF210" s="5">
        <v>0.13</v>
      </c>
      <c r="AG210" s="5">
        <v>-0.3</v>
      </c>
      <c r="AH210" s="5">
        <v>-0.01</v>
      </c>
      <c r="AI210" s="5">
        <v>0.18</v>
      </c>
      <c r="AJ210" s="5">
        <v>0.1</v>
      </c>
      <c r="AK210" s="5">
        <v>7.0000000000000007E-2</v>
      </c>
      <c r="AL210" s="5">
        <v>0.02</v>
      </c>
      <c r="AM210" s="5">
        <v>0.08</v>
      </c>
      <c r="AN210" s="5">
        <v>0.03</v>
      </c>
      <c r="AO210" s="5">
        <v>0.19</v>
      </c>
      <c r="AP210" s="5">
        <v>0.64</v>
      </c>
      <c r="AQ210" s="5">
        <v>-1.56</v>
      </c>
      <c r="AR210" s="5">
        <v>0</v>
      </c>
      <c r="AS210" s="5">
        <v>-0.21</v>
      </c>
      <c r="AT210" s="5">
        <v>-0.52</v>
      </c>
      <c r="AU210" s="5">
        <v>-0.51</v>
      </c>
      <c r="AV210" s="5">
        <v>0.36</v>
      </c>
      <c r="AW210" s="5">
        <v>143.63</v>
      </c>
      <c r="AX210" s="20">
        <v>217.27349999999899</v>
      </c>
      <c r="AY210" s="20">
        <v>199.9385</v>
      </c>
      <c r="AZ210" s="20">
        <v>197.5635</v>
      </c>
      <c r="BA210" s="21">
        <v>18.2</v>
      </c>
      <c r="BB210" s="21">
        <v>3.1</v>
      </c>
      <c r="BC210" s="21">
        <v>16.899999999999999</v>
      </c>
      <c r="BD210" s="21">
        <v>99.6</v>
      </c>
    </row>
    <row r="211" spans="2:56" hidden="1" x14ac:dyDescent="0.3">
      <c r="B211" s="3">
        <v>194</v>
      </c>
      <c r="C211" s="3" t="s">
        <v>533</v>
      </c>
      <c r="D211" s="3">
        <v>250539</v>
      </c>
      <c r="E211" s="3">
        <v>232717</v>
      </c>
      <c r="F211" s="5" t="s">
        <v>174</v>
      </c>
      <c r="G211" s="5">
        <v>211558</v>
      </c>
      <c r="H211" s="5">
        <v>191899</v>
      </c>
      <c r="I211" s="5" t="s">
        <v>534</v>
      </c>
      <c r="J211" s="5">
        <v>180341</v>
      </c>
      <c r="K211" s="5" t="s">
        <v>80</v>
      </c>
      <c r="L211" s="5" t="s">
        <v>80</v>
      </c>
      <c r="M211" s="5" t="s">
        <v>81</v>
      </c>
      <c r="N211" s="5">
        <v>6.55</v>
      </c>
      <c r="O211" s="5">
        <v>8.02</v>
      </c>
      <c r="P211" s="5">
        <v>10.09</v>
      </c>
      <c r="Q211" s="5">
        <v>8.6199999999999992</v>
      </c>
      <c r="R211" s="5">
        <v>0.97</v>
      </c>
      <c r="S211" s="5">
        <v>0.56999999999999995</v>
      </c>
      <c r="T211" s="5">
        <v>2.21</v>
      </c>
      <c r="U211" s="5">
        <v>2.39</v>
      </c>
      <c r="V211" s="5">
        <v>15.24</v>
      </c>
      <c r="W211" s="5">
        <v>6.23</v>
      </c>
      <c r="X211" s="5">
        <v>-1.24</v>
      </c>
      <c r="Y211" s="5">
        <v>-1.41</v>
      </c>
      <c r="Z211" s="5">
        <v>-0.95</v>
      </c>
      <c r="AA211" s="5">
        <v>-9.44</v>
      </c>
      <c r="AB211" s="5">
        <v>12.07</v>
      </c>
      <c r="AC211" s="5">
        <v>-3.76</v>
      </c>
      <c r="AD211" s="5">
        <v>-51.53</v>
      </c>
      <c r="AE211" s="5">
        <v>-0.56999999999999995</v>
      </c>
      <c r="AF211" s="5">
        <v>-0.18</v>
      </c>
      <c r="AG211" s="5">
        <v>-0.54</v>
      </c>
      <c r="AH211" s="5">
        <v>-0.18</v>
      </c>
      <c r="AI211" s="5">
        <v>0.16</v>
      </c>
      <c r="AJ211" s="5">
        <v>0.08</v>
      </c>
      <c r="AK211" s="5">
        <v>0.05</v>
      </c>
      <c r="AL211" s="5">
        <v>-0.01</v>
      </c>
      <c r="AM211" s="5">
        <v>0.03</v>
      </c>
      <c r="AN211" s="5">
        <v>0.05</v>
      </c>
      <c r="AO211" s="5">
        <v>0.52</v>
      </c>
      <c r="AP211" s="5">
        <v>-0.38</v>
      </c>
      <c r="AQ211" s="5">
        <v>1.49</v>
      </c>
      <c r="AR211" s="5">
        <v>0</v>
      </c>
      <c r="AS211" s="5">
        <v>-0.12</v>
      </c>
      <c r="AT211" s="5">
        <v>0.04</v>
      </c>
      <c r="AU211" s="5">
        <v>-0.43</v>
      </c>
      <c r="AV211" s="5">
        <v>0.38</v>
      </c>
      <c r="AW211" s="5">
        <v>144.97</v>
      </c>
      <c r="AX211" s="20">
        <v>212.16749999999999</v>
      </c>
      <c r="AY211" s="20">
        <v>196.81299999999999</v>
      </c>
      <c r="AZ211" s="20">
        <v>209.131</v>
      </c>
      <c r="BA211" s="21">
        <v>17.899999999999999</v>
      </c>
      <c r="BB211" s="21">
        <v>3.3</v>
      </c>
      <c r="BC211" s="21">
        <v>18.3</v>
      </c>
      <c r="BD211" s="21">
        <v>99.7</v>
      </c>
    </row>
    <row r="212" spans="2:56" x14ac:dyDescent="0.3">
      <c r="B212" s="3">
        <v>195</v>
      </c>
      <c r="C212" s="3" t="s">
        <v>535</v>
      </c>
      <c r="D212" s="3">
        <v>251998</v>
      </c>
      <c r="E212" s="3">
        <v>230101</v>
      </c>
      <c r="F212" s="5" t="s">
        <v>156</v>
      </c>
      <c r="G212" s="5">
        <v>211708</v>
      </c>
      <c r="H212" s="5">
        <v>233783</v>
      </c>
      <c r="I212" s="5" t="s">
        <v>536</v>
      </c>
      <c r="J212" s="5">
        <v>180919</v>
      </c>
      <c r="K212" s="5" t="s">
        <v>80</v>
      </c>
      <c r="L212" s="5" t="s">
        <v>80</v>
      </c>
      <c r="M212" s="5" t="s">
        <v>81</v>
      </c>
      <c r="N212" s="5">
        <v>6.23</v>
      </c>
      <c r="O212" s="5">
        <v>9.73</v>
      </c>
      <c r="P212" s="5">
        <v>11.45</v>
      </c>
      <c r="Q212" s="5">
        <v>8.4600000000000009</v>
      </c>
      <c r="R212" s="5">
        <v>1.08</v>
      </c>
      <c r="S212" s="5">
        <v>0.8</v>
      </c>
      <c r="T212" s="5">
        <v>2.61</v>
      </c>
      <c r="U212" s="5">
        <v>2.88</v>
      </c>
      <c r="V212" s="5">
        <v>23.25</v>
      </c>
      <c r="W212" s="5">
        <v>12.58</v>
      </c>
      <c r="X212" s="5">
        <v>-0.22</v>
      </c>
      <c r="Y212" s="5">
        <v>-0.61</v>
      </c>
      <c r="Z212" s="5">
        <v>-1.28</v>
      </c>
      <c r="AA212" s="5">
        <v>-12.5</v>
      </c>
      <c r="AB212" s="5">
        <v>19.899999999999999</v>
      </c>
      <c r="AC212" s="5">
        <v>-1.1299999999999999</v>
      </c>
      <c r="AD212" s="5">
        <v>-51.05</v>
      </c>
      <c r="AE212" s="5">
        <v>-1.1100000000000001</v>
      </c>
      <c r="AF212" s="5">
        <v>-0.37</v>
      </c>
      <c r="AG212" s="5">
        <v>0.56000000000000005</v>
      </c>
      <c r="AH212" s="5">
        <v>-0.1</v>
      </c>
      <c r="AI212" s="5">
        <v>0.24</v>
      </c>
      <c r="AJ212" s="5">
        <v>0.1</v>
      </c>
      <c r="AK212" s="5">
        <v>0.05</v>
      </c>
      <c r="AL212" s="5">
        <v>0.02</v>
      </c>
      <c r="AM212" s="5">
        <v>0.2</v>
      </c>
      <c r="AN212" s="5">
        <v>0.03</v>
      </c>
      <c r="AO212" s="5">
        <v>0.56000000000000005</v>
      </c>
      <c r="AP212" s="5">
        <v>-0.82</v>
      </c>
      <c r="AQ212" s="5">
        <v>2.58</v>
      </c>
      <c r="AR212" s="5">
        <v>0</v>
      </c>
      <c r="AS212" s="5">
        <v>-7.0000000000000007E-2</v>
      </c>
      <c r="AT212" s="5">
        <v>-0.05</v>
      </c>
      <c r="AU212" s="5">
        <v>-0.17</v>
      </c>
      <c r="AV212" s="5">
        <v>0.4</v>
      </c>
      <c r="AW212" s="5">
        <v>153.22999999999999</v>
      </c>
      <c r="AX212" s="20">
        <v>208.698499999999</v>
      </c>
      <c r="AY212" s="20">
        <v>194.15799999999999</v>
      </c>
      <c r="AZ212" s="20">
        <v>199.005</v>
      </c>
      <c r="BA212" s="21">
        <v>21.2</v>
      </c>
      <c r="BB212" s="21">
        <v>3.8</v>
      </c>
      <c r="BC212" s="21">
        <v>18</v>
      </c>
      <c r="BD212" s="21">
        <v>98.8</v>
      </c>
    </row>
    <row r="213" spans="2:56" hidden="1" x14ac:dyDescent="0.3">
      <c r="B213" s="3">
        <v>196</v>
      </c>
      <c r="C213" s="3" t="s">
        <v>537</v>
      </c>
      <c r="D213" s="3">
        <v>250552</v>
      </c>
      <c r="E213" s="3">
        <v>242204</v>
      </c>
      <c r="F213" s="5" t="s">
        <v>117</v>
      </c>
      <c r="G213" s="5" t="s">
        <v>823</v>
      </c>
      <c r="H213" s="5">
        <v>182063</v>
      </c>
      <c r="I213" s="5" t="s">
        <v>538</v>
      </c>
      <c r="J213" s="5">
        <v>170164</v>
      </c>
      <c r="K213" s="5" t="s">
        <v>80</v>
      </c>
      <c r="L213" s="5" t="s">
        <v>80</v>
      </c>
      <c r="M213" s="5" t="s">
        <v>81</v>
      </c>
      <c r="N213" s="5">
        <v>8.34</v>
      </c>
      <c r="O213" s="5">
        <v>11.15</v>
      </c>
      <c r="P213" s="5">
        <v>14.13</v>
      </c>
      <c r="Q213" s="5">
        <v>10.18</v>
      </c>
      <c r="R213" s="5">
        <v>1.81</v>
      </c>
      <c r="S213" s="5">
        <v>1.17</v>
      </c>
      <c r="T213" s="5">
        <v>1.98</v>
      </c>
      <c r="U213" s="5">
        <v>2.44</v>
      </c>
      <c r="V213" s="5">
        <v>23.59</v>
      </c>
      <c r="W213" s="5">
        <v>16.96</v>
      </c>
      <c r="X213" s="5">
        <v>0.43</v>
      </c>
      <c r="Y213" s="5">
        <v>0.38</v>
      </c>
      <c r="Z213" s="5">
        <v>-2.2999999999999998</v>
      </c>
      <c r="AA213" s="5">
        <v>-15.91</v>
      </c>
      <c r="AB213" s="5">
        <v>19.39</v>
      </c>
      <c r="AC213" s="5">
        <v>-2.1</v>
      </c>
      <c r="AD213" s="5">
        <v>-35.630000000000003</v>
      </c>
      <c r="AE213" s="5">
        <v>-1.45</v>
      </c>
      <c r="AF213" s="5">
        <v>-0.64</v>
      </c>
      <c r="AG213" s="5">
        <v>-0.39</v>
      </c>
      <c r="AH213" s="5">
        <v>0.01</v>
      </c>
      <c r="AI213" s="5">
        <v>0.22</v>
      </c>
      <c r="AJ213" s="5">
        <v>0.05</v>
      </c>
      <c r="AK213" s="5">
        <v>0.08</v>
      </c>
      <c r="AL213" s="5">
        <v>-0.01</v>
      </c>
      <c r="AM213" s="5">
        <v>0.11</v>
      </c>
      <c r="AN213" s="5">
        <v>0.03</v>
      </c>
      <c r="AO213" s="5">
        <v>-0.72</v>
      </c>
      <c r="AP213" s="5">
        <v>-0.1</v>
      </c>
      <c r="AQ213" s="5">
        <v>1.66</v>
      </c>
      <c r="AR213" s="5">
        <v>0</v>
      </c>
      <c r="AS213" s="5">
        <v>-0.27</v>
      </c>
      <c r="AT213" s="5">
        <v>-0.61</v>
      </c>
      <c r="AU213" s="5">
        <v>-0.6</v>
      </c>
      <c r="AV213" s="5">
        <v>0.3</v>
      </c>
      <c r="AW213" s="5">
        <v>157.59</v>
      </c>
      <c r="AX213" s="20">
        <v>233.55850000000001</v>
      </c>
      <c r="AY213" s="20">
        <v>222.62100000000001</v>
      </c>
      <c r="AZ213" s="20">
        <v>216.86099999999999</v>
      </c>
      <c r="BA213" s="21">
        <v>20.3</v>
      </c>
      <c r="BB213" s="21">
        <v>3.4</v>
      </c>
      <c r="BC213" s="21">
        <v>16.899999999999999</v>
      </c>
      <c r="BD213" s="21">
        <v>99.4</v>
      </c>
    </row>
    <row r="214" spans="2:56" hidden="1" x14ac:dyDescent="0.3">
      <c r="B214" s="3">
        <v>197</v>
      </c>
      <c r="C214" s="3" t="s">
        <v>539</v>
      </c>
      <c r="D214" s="3">
        <v>251537</v>
      </c>
      <c r="E214" s="3">
        <v>230101</v>
      </c>
      <c r="F214" s="5" t="s">
        <v>156</v>
      </c>
      <c r="G214" s="5">
        <v>211708</v>
      </c>
      <c r="H214" s="5">
        <v>230810</v>
      </c>
      <c r="I214" s="5" t="s">
        <v>540</v>
      </c>
      <c r="J214" s="5">
        <v>210412</v>
      </c>
      <c r="K214" s="5" t="s">
        <v>80</v>
      </c>
      <c r="L214" s="5" t="s">
        <v>67</v>
      </c>
      <c r="M214" s="5" t="s">
        <v>153</v>
      </c>
      <c r="N214" s="5">
        <v>5.48</v>
      </c>
      <c r="O214" s="5">
        <v>6.28</v>
      </c>
      <c r="P214" s="5">
        <v>6.9</v>
      </c>
      <c r="Q214" s="5">
        <v>4.8499999999999996</v>
      </c>
      <c r="R214" s="5">
        <v>1.62</v>
      </c>
      <c r="S214" s="5">
        <v>1.36</v>
      </c>
      <c r="T214" s="5">
        <v>1.62</v>
      </c>
      <c r="U214" s="5">
        <v>2.04</v>
      </c>
      <c r="V214" s="5">
        <v>17.98</v>
      </c>
      <c r="W214" s="5">
        <v>19.75</v>
      </c>
      <c r="X214" s="5">
        <v>0.81</v>
      </c>
      <c r="Y214" s="5">
        <v>0.51</v>
      </c>
      <c r="Z214" s="5">
        <v>-2</v>
      </c>
      <c r="AA214" s="5">
        <v>-15.9</v>
      </c>
      <c r="AB214" s="5">
        <v>19.66</v>
      </c>
      <c r="AC214" s="5">
        <v>5.19</v>
      </c>
      <c r="AD214" s="5">
        <v>-66.2</v>
      </c>
      <c r="AE214" s="5">
        <v>-1.05</v>
      </c>
      <c r="AF214" s="5">
        <v>-0.6</v>
      </c>
      <c r="AG214" s="5">
        <v>-0.22</v>
      </c>
      <c r="AH214" s="5">
        <v>0.05</v>
      </c>
      <c r="AI214" s="5">
        <v>0.2</v>
      </c>
      <c r="AJ214" s="5">
        <v>0.14000000000000001</v>
      </c>
      <c r="AK214" s="5">
        <v>0.06</v>
      </c>
      <c r="AL214" s="5">
        <v>0.02</v>
      </c>
      <c r="AM214" s="5">
        <v>0.1</v>
      </c>
      <c r="AN214" s="5">
        <v>0.04</v>
      </c>
      <c r="AO214" s="5">
        <v>-0.51</v>
      </c>
      <c r="AP214" s="5">
        <v>-0.7</v>
      </c>
      <c r="AQ214" s="5">
        <v>2.4300000000000002</v>
      </c>
      <c r="AR214" s="5">
        <v>0</v>
      </c>
      <c r="AS214" s="5">
        <v>-0.09</v>
      </c>
      <c r="AT214" s="5">
        <v>0.66</v>
      </c>
      <c r="AU214" s="5">
        <v>-0.24</v>
      </c>
      <c r="AV214" s="5">
        <v>0.21</v>
      </c>
      <c r="AW214" s="5">
        <v>153.11000000000001</v>
      </c>
      <c r="AX214" s="20">
        <v>213.726</v>
      </c>
      <c r="AY214" s="20">
        <v>200.245499999999</v>
      </c>
      <c r="AZ214" s="20">
        <v>195.78749999999999</v>
      </c>
      <c r="BA214" s="21">
        <v>19.899999999999999</v>
      </c>
      <c r="BB214" s="21">
        <v>3.2</v>
      </c>
      <c r="BC214" s="21">
        <v>16.100000000000001</v>
      </c>
      <c r="BD214" s="21">
        <v>99.6</v>
      </c>
    </row>
    <row r="215" spans="2:56" x14ac:dyDescent="0.3">
      <c r="B215" s="3">
        <v>198</v>
      </c>
      <c r="C215" s="3" t="s">
        <v>541</v>
      </c>
      <c r="D215" s="3">
        <v>252141</v>
      </c>
      <c r="E215" s="3">
        <v>230101</v>
      </c>
      <c r="F215" s="5" t="s">
        <v>156</v>
      </c>
      <c r="G215" s="5">
        <v>211708</v>
      </c>
      <c r="H215" s="5">
        <v>231306</v>
      </c>
      <c r="I215" s="5" t="s">
        <v>542</v>
      </c>
      <c r="J215" s="5">
        <v>200870</v>
      </c>
      <c r="K215" s="5" t="s">
        <v>80</v>
      </c>
      <c r="L215" s="5" t="s">
        <v>80</v>
      </c>
      <c r="M215" s="5" t="s">
        <v>153</v>
      </c>
      <c r="N215" s="5">
        <v>5.79</v>
      </c>
      <c r="O215" s="5">
        <v>8.3699999999999992</v>
      </c>
      <c r="P215" s="5">
        <v>9.91</v>
      </c>
      <c r="Q215" s="5">
        <v>8.52</v>
      </c>
      <c r="R215" s="5">
        <v>1.35</v>
      </c>
      <c r="S215" s="5">
        <v>0.62</v>
      </c>
      <c r="T215" s="5">
        <v>2.57</v>
      </c>
      <c r="U215" s="5">
        <v>2.57</v>
      </c>
      <c r="V215" s="5">
        <v>11.19</v>
      </c>
      <c r="W215" s="5">
        <v>8.7200000000000006</v>
      </c>
      <c r="X215" s="5">
        <v>-1.02</v>
      </c>
      <c r="Y215" s="5">
        <v>-1.33</v>
      </c>
      <c r="Z215" s="5">
        <v>-1.38</v>
      </c>
      <c r="AA215" s="5">
        <v>-10.14</v>
      </c>
      <c r="AB215" s="5">
        <v>14.19</v>
      </c>
      <c r="AC215" s="5">
        <v>-7.0000000000000007E-2</v>
      </c>
      <c r="AD215" s="5">
        <v>-74.12</v>
      </c>
      <c r="AE215" s="5">
        <v>-1.28</v>
      </c>
      <c r="AF215" s="5">
        <v>-0.59</v>
      </c>
      <c r="AG215" s="5">
        <v>-0.4</v>
      </c>
      <c r="AH215" s="5">
        <v>-0.26</v>
      </c>
      <c r="AI215" s="5">
        <v>0.26</v>
      </c>
      <c r="AJ215" s="5">
        <v>0.13</v>
      </c>
      <c r="AK215" s="5">
        <v>0.06</v>
      </c>
      <c r="AL215" s="5">
        <v>0.05</v>
      </c>
      <c r="AM215" s="5">
        <v>0.18</v>
      </c>
      <c r="AN215" s="5">
        <v>0.04</v>
      </c>
      <c r="AO215" s="5">
        <v>0.1</v>
      </c>
      <c r="AP215" s="5">
        <v>-0.72</v>
      </c>
      <c r="AQ215" s="5">
        <v>2.77</v>
      </c>
      <c r="AR215" s="5">
        <v>0</v>
      </c>
      <c r="AS215" s="5">
        <v>-0.14000000000000001</v>
      </c>
      <c r="AT215" s="5">
        <v>-0.34</v>
      </c>
      <c r="AU215" s="5">
        <v>-0.47</v>
      </c>
      <c r="AV215" s="5">
        <v>0.34</v>
      </c>
      <c r="AW215" s="5">
        <v>160.06</v>
      </c>
      <c r="AX215" s="20">
        <v>227.49250000000001</v>
      </c>
      <c r="AY215" s="20">
        <v>211.63</v>
      </c>
      <c r="AZ215" s="20">
        <v>219.55199999999999</v>
      </c>
      <c r="BA215" s="21">
        <v>16.7</v>
      </c>
      <c r="BB215" s="21">
        <v>2.6</v>
      </c>
      <c r="BC215" s="21">
        <v>15.8</v>
      </c>
      <c r="BD215" s="21">
        <v>99.7</v>
      </c>
    </row>
    <row r="216" spans="2:56" x14ac:dyDescent="0.3">
      <c r="B216" s="3">
        <v>199</v>
      </c>
      <c r="C216" s="3" t="s">
        <v>543</v>
      </c>
      <c r="D216" s="3">
        <v>251429</v>
      </c>
      <c r="E216" s="3">
        <v>231208</v>
      </c>
      <c r="F216" s="5" t="s">
        <v>85</v>
      </c>
      <c r="G216" s="5">
        <v>201212</v>
      </c>
      <c r="H216" s="5">
        <v>231439</v>
      </c>
      <c r="I216" s="5" t="s">
        <v>544</v>
      </c>
      <c r="J216" s="5">
        <v>221037</v>
      </c>
      <c r="K216" s="5" t="s">
        <v>80</v>
      </c>
      <c r="L216" s="5" t="s">
        <v>80</v>
      </c>
      <c r="M216" s="5" t="s">
        <v>81</v>
      </c>
      <c r="N216" s="5">
        <v>6.47</v>
      </c>
      <c r="O216" s="5">
        <v>9.5399999999999991</v>
      </c>
      <c r="P216" s="5">
        <v>12.42</v>
      </c>
      <c r="Q216" s="5">
        <v>11.41</v>
      </c>
      <c r="R216" s="5">
        <v>1.25</v>
      </c>
      <c r="S216" s="5">
        <v>0.54</v>
      </c>
      <c r="T216" s="5">
        <v>1.1100000000000001</v>
      </c>
      <c r="U216" s="5">
        <v>1.1599999999999999</v>
      </c>
      <c r="V216" s="5">
        <v>25.21</v>
      </c>
      <c r="W216" s="5">
        <v>16.16</v>
      </c>
      <c r="X216" s="5">
        <v>-0.23</v>
      </c>
      <c r="Y216" s="5">
        <v>-0.02</v>
      </c>
      <c r="Z216" s="5">
        <v>-1.41</v>
      </c>
      <c r="AA216" s="5">
        <v>-7.32</v>
      </c>
      <c r="AB216" s="5">
        <v>12.88</v>
      </c>
      <c r="AC216" s="5">
        <v>2.75</v>
      </c>
      <c r="AD216" s="5">
        <v>-52.76</v>
      </c>
      <c r="AE216" s="5">
        <v>-0.9</v>
      </c>
      <c r="AF216" s="5">
        <v>-0.34</v>
      </c>
      <c r="AG216" s="5">
        <v>-0.28000000000000003</v>
      </c>
      <c r="AH216" s="5">
        <v>-0.19</v>
      </c>
      <c r="AI216" s="5">
        <v>0.28000000000000003</v>
      </c>
      <c r="AJ216" s="5">
        <v>0.09</v>
      </c>
      <c r="AK216" s="5">
        <v>0.08</v>
      </c>
      <c r="AL216" s="5">
        <v>0.02</v>
      </c>
      <c r="AM216" s="5">
        <v>0.11</v>
      </c>
      <c r="AN216" s="5">
        <v>0.08</v>
      </c>
      <c r="AO216" s="5">
        <v>0.05</v>
      </c>
      <c r="AP216" s="5">
        <v>-0.8</v>
      </c>
      <c r="AQ216" s="5">
        <v>4.07</v>
      </c>
      <c r="AR216" s="5">
        <v>0</v>
      </c>
      <c r="AS216" s="5">
        <v>-0.37</v>
      </c>
      <c r="AT216" s="5">
        <v>-0.61</v>
      </c>
      <c r="AU216" s="5">
        <v>-0.25</v>
      </c>
      <c r="AV216" s="5">
        <v>0.28999999999999998</v>
      </c>
      <c r="AW216" s="5">
        <v>163</v>
      </c>
      <c r="AX216" s="20">
        <v>223.80250000000001</v>
      </c>
      <c r="AY216" s="20">
        <v>210.88650000000001</v>
      </c>
      <c r="AZ216" s="20">
        <v>220.30799999999999</v>
      </c>
      <c r="BA216" s="21">
        <v>20.100000000000001</v>
      </c>
      <c r="BB216" s="21">
        <v>2.9</v>
      </c>
      <c r="BC216" s="21">
        <v>14.4</v>
      </c>
      <c r="BD216" s="21">
        <v>99.6</v>
      </c>
    </row>
    <row r="217" spans="2:56" x14ac:dyDescent="0.3">
      <c r="B217" s="3">
        <v>200</v>
      </c>
      <c r="C217" s="3" t="s">
        <v>545</v>
      </c>
      <c r="D217" s="3">
        <v>250404</v>
      </c>
      <c r="E217" s="3">
        <v>231610</v>
      </c>
      <c r="F217" s="5" t="s">
        <v>133</v>
      </c>
      <c r="G217" s="5">
        <v>211503</v>
      </c>
      <c r="H217" s="5">
        <v>212326</v>
      </c>
      <c r="I217" s="5" t="s">
        <v>546</v>
      </c>
      <c r="J217" s="5" t="s">
        <v>822</v>
      </c>
      <c r="K217" s="5" t="s">
        <v>80</v>
      </c>
      <c r="L217" s="5" t="s">
        <v>80</v>
      </c>
      <c r="M217" s="5" t="s">
        <v>81</v>
      </c>
      <c r="N217" s="5">
        <v>5.43</v>
      </c>
      <c r="O217" s="5">
        <v>8</v>
      </c>
      <c r="P217" s="5">
        <v>10.81</v>
      </c>
      <c r="Q217" s="5">
        <v>8.16</v>
      </c>
      <c r="R217" s="5">
        <v>1.84</v>
      </c>
      <c r="S217" s="5">
        <v>1.55</v>
      </c>
      <c r="T217" s="5">
        <v>1.56</v>
      </c>
      <c r="U217" s="5">
        <v>1.96</v>
      </c>
      <c r="V217" s="5">
        <v>17.38</v>
      </c>
      <c r="W217" s="5">
        <v>9.9</v>
      </c>
      <c r="X217" s="5">
        <v>-0.56000000000000005</v>
      </c>
      <c r="Y217" s="5">
        <v>-1.06</v>
      </c>
      <c r="Z217" s="5">
        <v>-2.6</v>
      </c>
      <c r="AA217" s="5">
        <v>-11.99</v>
      </c>
      <c r="AB217" s="5">
        <v>21.41</v>
      </c>
      <c r="AC217" s="5">
        <v>4.22</v>
      </c>
      <c r="AD217" s="5">
        <v>-26.29</v>
      </c>
      <c r="AE217" s="5">
        <v>-0.47</v>
      </c>
      <c r="AF217" s="5">
        <v>-0.04</v>
      </c>
      <c r="AG217" s="5">
        <v>-0.49</v>
      </c>
      <c r="AH217" s="5">
        <v>-0.18</v>
      </c>
      <c r="AI217" s="5">
        <v>0.28000000000000003</v>
      </c>
      <c r="AJ217" s="5">
        <v>0.2</v>
      </c>
      <c r="AK217" s="5">
        <v>0.05</v>
      </c>
      <c r="AL217" s="5">
        <v>0.02</v>
      </c>
      <c r="AM217" s="5">
        <v>0.15</v>
      </c>
      <c r="AN217" s="5">
        <v>0.08</v>
      </c>
      <c r="AO217" s="5">
        <v>-0.22</v>
      </c>
      <c r="AP217" s="5">
        <v>0.39</v>
      </c>
      <c r="AQ217" s="5">
        <v>-0.06</v>
      </c>
      <c r="AR217" s="5">
        <v>0</v>
      </c>
      <c r="AS217" s="5">
        <v>-0.68</v>
      </c>
      <c r="AT217" s="5">
        <v>-0.92</v>
      </c>
      <c r="AU217" s="5">
        <v>-0.49</v>
      </c>
      <c r="AV217" s="5">
        <v>0.35</v>
      </c>
      <c r="AW217" s="5">
        <v>151.03</v>
      </c>
      <c r="AX217" s="20">
        <v>241.02599999999899</v>
      </c>
      <c r="AY217" s="20">
        <v>221.43600000000001</v>
      </c>
      <c r="AZ217" s="20">
        <v>226.25399999999999</v>
      </c>
      <c r="BA217" s="21">
        <v>17.8</v>
      </c>
      <c r="BB217" s="21">
        <v>2.9</v>
      </c>
      <c r="BC217" s="21">
        <v>16.5</v>
      </c>
      <c r="BD217" s="21">
        <v>99.5</v>
      </c>
    </row>
    <row r="218" spans="2:56" x14ac:dyDescent="0.3">
      <c r="B218" s="3">
        <v>201</v>
      </c>
      <c r="C218" s="3" t="s">
        <v>547</v>
      </c>
      <c r="D218" s="3">
        <v>251853</v>
      </c>
      <c r="E218" s="3">
        <v>232538</v>
      </c>
      <c r="F218" s="5" t="s">
        <v>94</v>
      </c>
      <c r="G218" s="5">
        <v>220451</v>
      </c>
      <c r="H218" s="5">
        <v>230410</v>
      </c>
      <c r="I218" s="5" t="s">
        <v>548</v>
      </c>
      <c r="J218" s="5">
        <v>201212</v>
      </c>
      <c r="K218" s="5" t="s">
        <v>67</v>
      </c>
      <c r="L218" s="5" t="s">
        <v>67</v>
      </c>
      <c r="M218" s="5" t="s">
        <v>81</v>
      </c>
      <c r="N218" s="5">
        <v>4.91</v>
      </c>
      <c r="O218" s="5">
        <v>5.61</v>
      </c>
      <c r="P218" s="5">
        <v>7.42</v>
      </c>
      <c r="Q218" s="5">
        <v>3.24</v>
      </c>
      <c r="R218" s="5">
        <v>2.75</v>
      </c>
      <c r="S218" s="5">
        <v>1.99</v>
      </c>
      <c r="T218" s="5">
        <v>3.53</v>
      </c>
      <c r="U218" s="5">
        <v>3.83</v>
      </c>
      <c r="V218" s="5">
        <v>22.66</v>
      </c>
      <c r="W218" s="5">
        <v>16.05</v>
      </c>
      <c r="X218" s="5">
        <v>-0.05</v>
      </c>
      <c r="Y218" s="5">
        <v>-0.28999999999999998</v>
      </c>
      <c r="Z218" s="5">
        <v>-0.36</v>
      </c>
      <c r="AA218" s="5">
        <v>-15.5</v>
      </c>
      <c r="AB218" s="5">
        <v>23.44</v>
      </c>
      <c r="AC218" s="5">
        <v>1.01</v>
      </c>
      <c r="AD218" s="5">
        <v>-45.71</v>
      </c>
      <c r="AE218" s="5">
        <v>-0.95</v>
      </c>
      <c r="AF218" s="5">
        <v>-7.0000000000000007E-2</v>
      </c>
      <c r="AG218" s="5">
        <v>-0.33</v>
      </c>
      <c r="AH218" s="5">
        <v>-0.06</v>
      </c>
      <c r="AI218" s="5">
        <v>0.28999999999999998</v>
      </c>
      <c r="AJ218" s="5">
        <v>0.24</v>
      </c>
      <c r="AK218" s="5">
        <v>0.08</v>
      </c>
      <c r="AL218" s="5">
        <v>0</v>
      </c>
      <c r="AM218" s="5">
        <v>0.08</v>
      </c>
      <c r="AN218" s="5">
        <v>0.1</v>
      </c>
      <c r="AO218" s="5">
        <v>0.72</v>
      </c>
      <c r="AP218" s="5">
        <v>0.44</v>
      </c>
      <c r="AQ218" s="5">
        <v>0.18</v>
      </c>
      <c r="AR218" s="5">
        <v>0</v>
      </c>
      <c r="AS218" s="5">
        <v>-0.47</v>
      </c>
      <c r="AT218" s="5">
        <v>-0.46</v>
      </c>
      <c r="AU218" s="5">
        <v>-0.41</v>
      </c>
      <c r="AV218" s="5">
        <v>0.3</v>
      </c>
      <c r="AW218" s="5">
        <v>158.26</v>
      </c>
      <c r="AX218" s="20">
        <v>250.397999999999</v>
      </c>
      <c r="AY218" s="20">
        <v>230.10300000000001</v>
      </c>
      <c r="AZ218" s="20">
        <v>232.46950000000001</v>
      </c>
      <c r="BA218" s="21">
        <v>18.899999999999999</v>
      </c>
      <c r="BB218" s="21">
        <v>3.5</v>
      </c>
      <c r="BC218" s="21">
        <v>18.399999999999999</v>
      </c>
      <c r="BD218" s="21">
        <v>99.4</v>
      </c>
    </row>
    <row r="219" spans="2:56" x14ac:dyDescent="0.3">
      <c r="B219" s="3">
        <v>202</v>
      </c>
      <c r="C219" s="3" t="s">
        <v>549</v>
      </c>
      <c r="D219" s="3">
        <v>251540</v>
      </c>
      <c r="E219" s="3">
        <v>231892</v>
      </c>
      <c r="F219" s="5" t="s">
        <v>199</v>
      </c>
      <c r="G219" s="5">
        <v>220638</v>
      </c>
      <c r="H219" s="5">
        <v>232150</v>
      </c>
      <c r="I219" s="5" t="s">
        <v>550</v>
      </c>
      <c r="J219" s="5" t="s">
        <v>832</v>
      </c>
      <c r="K219" s="5" t="s">
        <v>80</v>
      </c>
      <c r="L219" s="5" t="s">
        <v>80</v>
      </c>
      <c r="M219" s="5" t="s">
        <v>81</v>
      </c>
      <c r="N219" s="5">
        <v>4.59</v>
      </c>
      <c r="O219" s="5">
        <v>8.15</v>
      </c>
      <c r="P219" s="5">
        <v>10.5</v>
      </c>
      <c r="Q219" s="5">
        <v>8.64</v>
      </c>
      <c r="R219" s="5">
        <v>1.28</v>
      </c>
      <c r="S219" s="5">
        <v>1.23</v>
      </c>
      <c r="T219" s="5">
        <v>1.41</v>
      </c>
      <c r="U219" s="5">
        <v>1.7</v>
      </c>
      <c r="V219" s="5">
        <v>19.399999999999999</v>
      </c>
      <c r="W219" s="5">
        <v>14.85</v>
      </c>
      <c r="X219" s="5">
        <v>-0.53</v>
      </c>
      <c r="Y219" s="5">
        <v>-0.75</v>
      </c>
      <c r="Z219" s="5">
        <v>-0.98</v>
      </c>
      <c r="AA219" s="5">
        <v>-14.06</v>
      </c>
      <c r="AB219" s="5">
        <v>18.12</v>
      </c>
      <c r="AC219" s="5">
        <v>-0.89</v>
      </c>
      <c r="AD219" s="5">
        <v>-8.5500000000000007</v>
      </c>
      <c r="AE219" s="5">
        <v>-1.05</v>
      </c>
      <c r="AF219" s="5">
        <v>-0.9</v>
      </c>
      <c r="AG219" s="5">
        <v>-0.28000000000000003</v>
      </c>
      <c r="AH219" s="5">
        <v>-0.2</v>
      </c>
      <c r="AI219" s="5">
        <v>0.25</v>
      </c>
      <c r="AJ219" s="5">
        <v>0.3</v>
      </c>
      <c r="AK219" s="5">
        <v>0.08</v>
      </c>
      <c r="AL219" s="5">
        <v>0.06</v>
      </c>
      <c r="AM219" s="5">
        <v>0.09</v>
      </c>
      <c r="AN219" s="5">
        <v>0.06</v>
      </c>
      <c r="AO219" s="5">
        <v>1.04</v>
      </c>
      <c r="AP219" s="5">
        <v>7.0000000000000007E-2</v>
      </c>
      <c r="AQ219" s="5">
        <v>-0.2</v>
      </c>
      <c r="AR219" s="5">
        <v>0</v>
      </c>
      <c r="AS219" s="5">
        <v>-7.0000000000000007E-2</v>
      </c>
      <c r="AT219" s="5">
        <v>0.26</v>
      </c>
      <c r="AU219" s="5">
        <v>-0.24</v>
      </c>
      <c r="AV219" s="5">
        <v>0.25</v>
      </c>
      <c r="AW219" s="5">
        <v>152.77000000000001</v>
      </c>
      <c r="AX219" s="20">
        <v>219.09899999999999</v>
      </c>
      <c r="AY219" s="20">
        <v>200.755</v>
      </c>
      <c r="AZ219" s="20">
        <v>209.45249999999999</v>
      </c>
      <c r="BA219" s="21">
        <v>17.5</v>
      </c>
      <c r="BB219" s="21">
        <v>3</v>
      </c>
      <c r="BC219" s="21">
        <v>16.8</v>
      </c>
      <c r="BD219" s="21">
        <v>99.7</v>
      </c>
    </row>
    <row r="220" spans="2:56" x14ac:dyDescent="0.3">
      <c r="B220" s="3">
        <v>203</v>
      </c>
      <c r="C220" s="3" t="s">
        <v>551</v>
      </c>
      <c r="D220" s="3">
        <v>251401</v>
      </c>
      <c r="E220" s="3">
        <v>231610</v>
      </c>
      <c r="F220" s="5" t="s">
        <v>133</v>
      </c>
      <c r="G220" s="5">
        <v>211503</v>
      </c>
      <c r="H220" s="5">
        <v>212156</v>
      </c>
      <c r="I220" s="5" t="s">
        <v>552</v>
      </c>
      <c r="J220" s="5" t="s">
        <v>822</v>
      </c>
      <c r="K220" s="5" t="s">
        <v>80</v>
      </c>
      <c r="L220" s="5" t="s">
        <v>80</v>
      </c>
      <c r="M220" s="5" t="s">
        <v>81</v>
      </c>
      <c r="N220" s="5">
        <v>3.84</v>
      </c>
      <c r="O220" s="5">
        <v>6.42</v>
      </c>
      <c r="P220" s="5">
        <v>8.5</v>
      </c>
      <c r="Q220" s="5">
        <v>7.22</v>
      </c>
      <c r="R220" s="5">
        <v>1.9</v>
      </c>
      <c r="S220" s="5">
        <v>1.48</v>
      </c>
      <c r="T220" s="5">
        <v>2.35</v>
      </c>
      <c r="U220" s="5">
        <v>2.5499999999999998</v>
      </c>
      <c r="V220" s="5">
        <v>13.22</v>
      </c>
      <c r="W220" s="5">
        <v>7.75</v>
      </c>
      <c r="X220" s="5">
        <v>0.25</v>
      </c>
      <c r="Y220" s="5">
        <v>7.0000000000000007E-2</v>
      </c>
      <c r="Z220" s="5">
        <v>-2.97</v>
      </c>
      <c r="AA220" s="5">
        <v>-12.53</v>
      </c>
      <c r="AB220" s="5">
        <v>20.239999999999998</v>
      </c>
      <c r="AC220" s="5">
        <v>6.48</v>
      </c>
      <c r="AD220" s="5">
        <v>-45.65</v>
      </c>
      <c r="AE220" s="5">
        <v>-0.97</v>
      </c>
      <c r="AF220" s="5">
        <v>-0.1</v>
      </c>
      <c r="AG220" s="5">
        <v>-0.31</v>
      </c>
      <c r="AH220" s="5">
        <v>-0.2</v>
      </c>
      <c r="AI220" s="5">
        <v>0.25</v>
      </c>
      <c r="AJ220" s="5">
        <v>0.32</v>
      </c>
      <c r="AK220" s="5">
        <v>0.06</v>
      </c>
      <c r="AL220" s="5">
        <v>0.02</v>
      </c>
      <c r="AM220" s="5">
        <v>0.11</v>
      </c>
      <c r="AN220" s="5">
        <v>7.0000000000000007E-2</v>
      </c>
      <c r="AO220" s="5">
        <v>0.99</v>
      </c>
      <c r="AP220" s="5">
        <v>-0.17</v>
      </c>
      <c r="AQ220" s="5">
        <v>-7.0000000000000007E-2</v>
      </c>
      <c r="AR220" s="5">
        <v>0</v>
      </c>
      <c r="AS220" s="5">
        <v>-0.49</v>
      </c>
      <c r="AT220" s="5">
        <v>-0.3</v>
      </c>
      <c r="AU220" s="5">
        <v>-0.32</v>
      </c>
      <c r="AV220" s="5">
        <v>0.27</v>
      </c>
      <c r="AW220" s="5">
        <v>145.56</v>
      </c>
      <c r="AX220" s="20">
        <v>216.40349999999901</v>
      </c>
      <c r="AY220" s="20">
        <v>203.107</v>
      </c>
      <c r="AZ220" s="20">
        <v>194.54999999999899</v>
      </c>
      <c r="BA220" s="21">
        <v>18.399999999999999</v>
      </c>
      <c r="BB220" s="21">
        <v>2.9</v>
      </c>
      <c r="BC220" s="21">
        <v>15.8</v>
      </c>
      <c r="BD220" s="21">
        <v>99.7</v>
      </c>
    </row>
    <row r="221" spans="2:56" hidden="1" x14ac:dyDescent="0.3">
      <c r="B221" s="3">
        <v>204</v>
      </c>
      <c r="C221" s="3" t="s">
        <v>553</v>
      </c>
      <c r="D221" s="3">
        <v>251668</v>
      </c>
      <c r="E221" s="3">
        <v>231892</v>
      </c>
      <c r="F221" s="5" t="s">
        <v>199</v>
      </c>
      <c r="G221" s="5">
        <v>220638</v>
      </c>
      <c r="H221" s="5">
        <v>231043</v>
      </c>
      <c r="I221" s="5" t="s">
        <v>554</v>
      </c>
      <c r="J221" s="5">
        <v>211938</v>
      </c>
      <c r="K221" s="5" t="s">
        <v>80</v>
      </c>
      <c r="L221" s="5" t="s">
        <v>80</v>
      </c>
      <c r="M221" s="5" t="s">
        <v>81</v>
      </c>
      <c r="N221" s="5">
        <v>5.44</v>
      </c>
      <c r="O221" s="5">
        <v>8.25</v>
      </c>
      <c r="P221" s="5">
        <v>10.07</v>
      </c>
      <c r="Q221" s="5">
        <v>8.14</v>
      </c>
      <c r="R221" s="5">
        <v>1.62</v>
      </c>
      <c r="S221" s="5">
        <v>0.91</v>
      </c>
      <c r="T221" s="5">
        <v>1.47</v>
      </c>
      <c r="U221" s="5">
        <v>1.41</v>
      </c>
      <c r="V221" s="5">
        <v>15.67</v>
      </c>
      <c r="W221" s="5">
        <v>15.62</v>
      </c>
      <c r="X221" s="5">
        <v>0.45</v>
      </c>
      <c r="Y221" s="5">
        <v>0.2</v>
      </c>
      <c r="Z221" s="5">
        <v>-0.87</v>
      </c>
      <c r="AA221" s="5">
        <v>-22.36</v>
      </c>
      <c r="AB221" s="5">
        <v>22.81</v>
      </c>
      <c r="AC221" s="5">
        <v>0.81</v>
      </c>
      <c r="AD221" s="5">
        <v>-35.96</v>
      </c>
      <c r="AE221" s="5">
        <v>-1.54</v>
      </c>
      <c r="AF221" s="5">
        <v>-0.57999999999999996</v>
      </c>
      <c r="AG221" s="5">
        <v>-0.49</v>
      </c>
      <c r="AH221" s="5">
        <v>-0.16</v>
      </c>
      <c r="AI221" s="5">
        <v>0.2</v>
      </c>
      <c r="AJ221" s="5">
        <v>0.16</v>
      </c>
      <c r="AK221" s="5">
        <v>0.08</v>
      </c>
      <c r="AL221" s="5">
        <v>0.04</v>
      </c>
      <c r="AM221" s="5">
        <v>7.0000000000000007E-2</v>
      </c>
      <c r="AN221" s="5">
        <v>0.05</v>
      </c>
      <c r="AO221" s="5">
        <v>0.42</v>
      </c>
      <c r="AP221" s="5">
        <v>-0.21</v>
      </c>
      <c r="AQ221" s="5">
        <v>2.0299999999999998</v>
      </c>
      <c r="AR221" s="5">
        <v>0</v>
      </c>
      <c r="AS221" s="5">
        <v>-0.24</v>
      </c>
      <c r="AT221" s="5">
        <v>0.26</v>
      </c>
      <c r="AU221" s="5">
        <v>0.19</v>
      </c>
      <c r="AV221" s="5">
        <v>0.18</v>
      </c>
      <c r="AW221" s="5">
        <v>151.66</v>
      </c>
      <c r="AX221" s="20">
        <v>212.83850000000001</v>
      </c>
      <c r="AY221" s="20">
        <v>197.02600000000001</v>
      </c>
      <c r="AZ221" s="20">
        <v>189.005</v>
      </c>
      <c r="BA221" s="21">
        <v>18.5</v>
      </c>
      <c r="BB221" s="21">
        <v>3.5</v>
      </c>
      <c r="BC221" s="21">
        <v>18.8</v>
      </c>
      <c r="BD221" s="21">
        <v>99.2</v>
      </c>
    </row>
    <row r="222" spans="2:56" hidden="1" x14ac:dyDescent="0.3">
      <c r="B222" s="3">
        <v>205</v>
      </c>
      <c r="C222" s="3" t="s">
        <v>555</v>
      </c>
      <c r="D222" s="3">
        <v>250231</v>
      </c>
      <c r="E222" s="3">
        <v>230006</v>
      </c>
      <c r="F222" s="5" t="s">
        <v>129</v>
      </c>
      <c r="G222" s="5">
        <v>210997</v>
      </c>
      <c r="H222" s="5">
        <v>181280</v>
      </c>
      <c r="I222" s="5" t="s">
        <v>556</v>
      </c>
      <c r="J222" s="5">
        <v>151367</v>
      </c>
      <c r="K222" s="5" t="s">
        <v>67</v>
      </c>
      <c r="L222" s="5" t="s">
        <v>67</v>
      </c>
      <c r="M222" s="5" t="s">
        <v>81</v>
      </c>
      <c r="N222" s="5">
        <v>5.56</v>
      </c>
      <c r="O222" s="5">
        <v>9.3699999999999992</v>
      </c>
      <c r="P222" s="5">
        <v>11.42</v>
      </c>
      <c r="Q222" s="5">
        <v>7.29</v>
      </c>
      <c r="R222" s="5">
        <v>1.17</v>
      </c>
      <c r="S222" s="5">
        <v>0.8</v>
      </c>
      <c r="T222" s="5">
        <v>0.85</v>
      </c>
      <c r="U222" s="5">
        <v>1.08</v>
      </c>
      <c r="V222" s="5">
        <v>15.87</v>
      </c>
      <c r="W222" s="5">
        <v>6.39</v>
      </c>
      <c r="X222" s="5">
        <v>-0.84</v>
      </c>
      <c r="Y222" s="5">
        <v>-1.35</v>
      </c>
      <c r="Z222" s="5">
        <v>-1.19</v>
      </c>
      <c r="AA222" s="5">
        <v>-9.85</v>
      </c>
      <c r="AB222" s="5">
        <v>17.43</v>
      </c>
      <c r="AC222" s="5">
        <v>-2.14</v>
      </c>
      <c r="AD222" s="5">
        <v>-46.62</v>
      </c>
      <c r="AE222" s="5">
        <v>-1</v>
      </c>
      <c r="AF222" s="5">
        <v>-0.71</v>
      </c>
      <c r="AG222" s="5">
        <v>-0.42</v>
      </c>
      <c r="AH222" s="5">
        <v>-0.21</v>
      </c>
      <c r="AI222" s="5">
        <v>0.23</v>
      </c>
      <c r="AJ222" s="5">
        <v>0.13</v>
      </c>
      <c r="AK222" s="5">
        <v>0.06</v>
      </c>
      <c r="AL222" s="5">
        <v>0.01</v>
      </c>
      <c r="AM222" s="5">
        <v>0.11</v>
      </c>
      <c r="AN222" s="5">
        <v>0.05</v>
      </c>
      <c r="AO222" s="5">
        <v>-1.23</v>
      </c>
      <c r="AP222" s="5">
        <v>0</v>
      </c>
      <c r="AQ222" s="5">
        <v>2.29</v>
      </c>
      <c r="AR222" s="5">
        <v>0</v>
      </c>
      <c r="AS222" s="5">
        <v>-0.56999999999999995</v>
      </c>
      <c r="AT222" s="5">
        <v>-0.72</v>
      </c>
      <c r="AU222" s="5">
        <v>-0.36</v>
      </c>
      <c r="AV222" s="5">
        <v>0.21</v>
      </c>
      <c r="AW222" s="5">
        <v>152.44</v>
      </c>
      <c r="AX222" s="20">
        <v>229.010999999999</v>
      </c>
      <c r="AY222" s="20">
        <v>211.79750000000001</v>
      </c>
      <c r="AZ222" s="20">
        <v>218.452</v>
      </c>
      <c r="BA222" s="21">
        <v>17.8</v>
      </c>
      <c r="BB222" s="21">
        <v>3.1</v>
      </c>
      <c r="BC222" s="21">
        <v>17.2</v>
      </c>
      <c r="BD222" s="21">
        <v>99.9</v>
      </c>
    </row>
    <row r="223" spans="2:56" hidden="1" x14ac:dyDescent="0.3">
      <c r="B223" s="3">
        <v>206</v>
      </c>
      <c r="C223" s="3" t="s">
        <v>557</v>
      </c>
      <c r="D223" s="3">
        <v>250349</v>
      </c>
      <c r="E223" s="3">
        <v>230665</v>
      </c>
      <c r="F223" s="5" t="s">
        <v>98</v>
      </c>
      <c r="G223" s="5">
        <v>201212</v>
      </c>
      <c r="H223" s="5">
        <v>202114</v>
      </c>
      <c r="I223" s="5" t="s">
        <v>558</v>
      </c>
      <c r="J223" s="5">
        <v>191039</v>
      </c>
      <c r="K223" s="5" t="s">
        <v>80</v>
      </c>
      <c r="L223" s="5" t="s">
        <v>80</v>
      </c>
      <c r="M223" s="5" t="s">
        <v>81</v>
      </c>
      <c r="N223" s="5">
        <v>3.96</v>
      </c>
      <c r="O223" s="5">
        <v>6.57</v>
      </c>
      <c r="P223" s="5">
        <v>7.79</v>
      </c>
      <c r="Q223" s="5">
        <v>3.72</v>
      </c>
      <c r="R223" s="5">
        <v>1.42</v>
      </c>
      <c r="S223" s="5">
        <v>0.92</v>
      </c>
      <c r="T223" s="5">
        <v>2.1</v>
      </c>
      <c r="U223" s="5">
        <v>2.38</v>
      </c>
      <c r="V223" s="5">
        <v>18.7</v>
      </c>
      <c r="W223" s="5">
        <v>7.91</v>
      </c>
      <c r="X223" s="5">
        <v>-0.27</v>
      </c>
      <c r="Y223" s="5">
        <v>-0.81</v>
      </c>
      <c r="Z223" s="5">
        <v>-1.71</v>
      </c>
      <c r="AA223" s="5">
        <v>-12.79</v>
      </c>
      <c r="AB223" s="5">
        <v>16.309999999999999</v>
      </c>
      <c r="AC223" s="5">
        <v>2.85</v>
      </c>
      <c r="AD223" s="5">
        <v>-59.44</v>
      </c>
      <c r="AE223" s="5">
        <v>-0.43</v>
      </c>
      <c r="AF223" s="5">
        <v>-7.0000000000000007E-2</v>
      </c>
      <c r="AG223" s="5">
        <v>-0.27</v>
      </c>
      <c r="AH223" s="5">
        <v>-0.2</v>
      </c>
      <c r="AI223" s="5">
        <v>0.21</v>
      </c>
      <c r="AJ223" s="5">
        <v>0.11</v>
      </c>
      <c r="AK223" s="5">
        <v>0.06</v>
      </c>
      <c r="AL223" s="5">
        <v>-0.01</v>
      </c>
      <c r="AM223" s="5">
        <v>7.0000000000000007E-2</v>
      </c>
      <c r="AN223" s="5">
        <v>0.06</v>
      </c>
      <c r="AO223" s="5">
        <v>0.76</v>
      </c>
      <c r="AP223" s="5">
        <v>-0.52</v>
      </c>
      <c r="AQ223" s="5">
        <v>1.71</v>
      </c>
      <c r="AR223" s="5">
        <v>0</v>
      </c>
      <c r="AS223" s="5">
        <v>-0.3</v>
      </c>
      <c r="AT223" s="5">
        <v>0.1</v>
      </c>
      <c r="AU223" s="5">
        <v>-0.05</v>
      </c>
      <c r="AV223" s="5">
        <v>0.27</v>
      </c>
      <c r="AW223" s="5">
        <v>148.88</v>
      </c>
      <c r="AX223" s="20">
        <v>214.17599999999999</v>
      </c>
      <c r="AY223" s="20">
        <v>197.63899999999899</v>
      </c>
      <c r="AZ223" s="20">
        <v>204.5035</v>
      </c>
      <c r="BA223" s="21">
        <v>17.7</v>
      </c>
      <c r="BB223" s="21">
        <v>2.9</v>
      </c>
      <c r="BC223" s="21">
        <v>16.600000000000001</v>
      </c>
      <c r="BD223" s="21">
        <v>100</v>
      </c>
    </row>
    <row r="224" spans="2:56" hidden="1" x14ac:dyDescent="0.3">
      <c r="B224" s="3">
        <v>207</v>
      </c>
      <c r="C224" s="3" t="s">
        <v>559</v>
      </c>
      <c r="D224" s="3">
        <v>250651</v>
      </c>
      <c r="E224" s="3">
        <v>231610</v>
      </c>
      <c r="F224" s="5" t="s">
        <v>133</v>
      </c>
      <c r="G224" s="5">
        <v>211503</v>
      </c>
      <c r="H224" s="5">
        <v>190632</v>
      </c>
      <c r="I224" s="5" t="s">
        <v>560</v>
      </c>
      <c r="J224" s="5">
        <v>151723</v>
      </c>
      <c r="K224" s="5" t="s">
        <v>80</v>
      </c>
      <c r="L224" s="5" t="s">
        <v>80</v>
      </c>
      <c r="M224" s="5" t="s">
        <v>81</v>
      </c>
      <c r="N224" s="5">
        <v>5.15</v>
      </c>
      <c r="O224" s="5">
        <v>8.6300000000000008</v>
      </c>
      <c r="P224" s="5">
        <v>12.32</v>
      </c>
      <c r="Q224" s="5">
        <v>9.17</v>
      </c>
      <c r="R224" s="5">
        <v>0.52</v>
      </c>
      <c r="S224" s="5">
        <v>0.09</v>
      </c>
      <c r="T224" s="5">
        <v>1.28</v>
      </c>
      <c r="U224" s="5">
        <v>1.25</v>
      </c>
      <c r="V224" s="5">
        <v>18.510000000000002</v>
      </c>
      <c r="W224" s="5">
        <v>18.260000000000002</v>
      </c>
      <c r="X224" s="5">
        <v>-0.98</v>
      </c>
      <c r="Y224" s="5">
        <v>-0.89</v>
      </c>
      <c r="Z224" s="5">
        <v>-0.92</v>
      </c>
      <c r="AA224" s="5">
        <v>-8.7100000000000009</v>
      </c>
      <c r="AB224" s="5">
        <v>20.68</v>
      </c>
      <c r="AC224" s="5">
        <v>-3.02</v>
      </c>
      <c r="AD224" s="5">
        <v>-26.94</v>
      </c>
      <c r="AE224" s="5">
        <v>-1.1000000000000001</v>
      </c>
      <c r="AF224" s="5">
        <v>-0.38</v>
      </c>
      <c r="AG224" s="5">
        <v>-7.0000000000000007E-2</v>
      </c>
      <c r="AH224" s="5">
        <v>-0.19</v>
      </c>
      <c r="AI224" s="5">
        <v>0.22</v>
      </c>
      <c r="AJ224" s="5">
        <v>0.28000000000000003</v>
      </c>
      <c r="AK224" s="5">
        <v>0.02</v>
      </c>
      <c r="AL224" s="5">
        <v>0</v>
      </c>
      <c r="AM224" s="5">
        <v>7.0000000000000007E-2</v>
      </c>
      <c r="AN224" s="5">
        <v>0.1</v>
      </c>
      <c r="AO224" s="5">
        <v>-1.6</v>
      </c>
      <c r="AP224" s="5">
        <v>0.09</v>
      </c>
      <c r="AQ224" s="5">
        <v>2.31</v>
      </c>
      <c r="AR224" s="5">
        <v>0</v>
      </c>
      <c r="AS224" s="5">
        <v>-0.5</v>
      </c>
      <c r="AT224" s="5">
        <v>-0.79</v>
      </c>
      <c r="AU224" s="5">
        <v>-0.46</v>
      </c>
      <c r="AV224" s="5">
        <v>0.09</v>
      </c>
      <c r="AW224" s="5">
        <v>157.36000000000001</v>
      </c>
      <c r="AX224" s="20">
        <v>222.94749999999999</v>
      </c>
      <c r="AY224" s="20">
        <v>201.54249999999999</v>
      </c>
      <c r="AZ224" s="20">
        <v>213.756</v>
      </c>
      <c r="BA224" s="21">
        <v>18.2</v>
      </c>
      <c r="BB224" s="21">
        <v>3.6</v>
      </c>
      <c r="BC224" s="21">
        <v>19.899999999999999</v>
      </c>
      <c r="BD224" s="21">
        <v>99.6</v>
      </c>
    </row>
    <row r="225" spans="2:56" x14ac:dyDescent="0.3">
      <c r="B225" s="3">
        <v>208</v>
      </c>
      <c r="C225" s="3" t="s">
        <v>561</v>
      </c>
      <c r="D225" s="3">
        <v>252291</v>
      </c>
      <c r="E225" s="3">
        <v>231892</v>
      </c>
      <c r="F225" s="5" t="s">
        <v>199</v>
      </c>
      <c r="G225" s="5">
        <v>220638</v>
      </c>
      <c r="H225" s="5">
        <v>232372</v>
      </c>
      <c r="I225" s="5" t="s">
        <v>562</v>
      </c>
      <c r="J225" s="5">
        <v>200716</v>
      </c>
      <c r="K225" s="5" t="s">
        <v>80</v>
      </c>
      <c r="L225" s="5" t="s">
        <v>80</v>
      </c>
      <c r="M225" s="5" t="s">
        <v>81</v>
      </c>
      <c r="N225" s="5">
        <v>5.5</v>
      </c>
      <c r="O225" s="5">
        <v>6.91</v>
      </c>
      <c r="P225" s="5">
        <v>8.66</v>
      </c>
      <c r="Q225" s="5">
        <v>5.23</v>
      </c>
      <c r="R225" s="5">
        <v>2.6</v>
      </c>
      <c r="S225" s="5">
        <v>2.16</v>
      </c>
      <c r="T225" s="5">
        <v>2.69</v>
      </c>
      <c r="U225" s="5">
        <v>3.07</v>
      </c>
      <c r="V225" s="5">
        <v>12.63</v>
      </c>
      <c r="W225" s="5">
        <v>12.65</v>
      </c>
      <c r="X225" s="5">
        <v>-0.82</v>
      </c>
      <c r="Y225" s="5">
        <v>-1.1200000000000001</v>
      </c>
      <c r="Z225" s="5">
        <v>-1.2</v>
      </c>
      <c r="AA225" s="5">
        <v>-9.7100000000000009</v>
      </c>
      <c r="AB225" s="5">
        <v>15.31</v>
      </c>
      <c r="AC225" s="5">
        <v>2.76</v>
      </c>
      <c r="AD225" s="5">
        <v>-12.51</v>
      </c>
      <c r="AE225" s="5">
        <v>-1.1299999999999999</v>
      </c>
      <c r="AF225" s="5">
        <v>-0.5</v>
      </c>
      <c r="AG225" s="5">
        <v>-0.25</v>
      </c>
      <c r="AH225" s="5">
        <v>-0.23</v>
      </c>
      <c r="AI225" s="5">
        <v>0.27</v>
      </c>
      <c r="AJ225" s="5">
        <v>0.26</v>
      </c>
      <c r="AK225" s="5">
        <v>0.09</v>
      </c>
      <c r="AL225" s="5">
        <v>0.01</v>
      </c>
      <c r="AM225" s="5">
        <v>0.1</v>
      </c>
      <c r="AN225" s="5">
        <v>7.0000000000000007E-2</v>
      </c>
      <c r="AO225" s="5">
        <v>0.21</v>
      </c>
      <c r="AP225" s="5">
        <v>0.83</v>
      </c>
      <c r="AQ225" s="5">
        <v>-1.83</v>
      </c>
      <c r="AR225" s="5">
        <v>0</v>
      </c>
      <c r="AS225" s="5">
        <v>-0.41</v>
      </c>
      <c r="AT225" s="5">
        <v>-0.4</v>
      </c>
      <c r="AU225" s="5">
        <v>-0.06</v>
      </c>
      <c r="AV225" s="5">
        <v>0.34</v>
      </c>
      <c r="AW225" s="5">
        <v>152.51</v>
      </c>
      <c r="AX225" s="20">
        <v>237.33099999999999</v>
      </c>
      <c r="AY225" s="20">
        <v>223.10749999999999</v>
      </c>
      <c r="AZ225" s="20">
        <v>229.446</v>
      </c>
      <c r="BA225" s="21">
        <v>17.3</v>
      </c>
      <c r="BB225" s="21">
        <v>3.4</v>
      </c>
      <c r="BC225" s="21">
        <v>19.8</v>
      </c>
      <c r="BD225" s="21">
        <v>99.7</v>
      </c>
    </row>
    <row r="226" spans="2:56" hidden="1" x14ac:dyDescent="0.3">
      <c r="B226" s="3">
        <v>209</v>
      </c>
      <c r="C226" s="3" t="s">
        <v>563</v>
      </c>
      <c r="D226" s="3">
        <v>251979</v>
      </c>
      <c r="E226" s="3">
        <v>231279</v>
      </c>
      <c r="F226" s="5" t="s">
        <v>163</v>
      </c>
      <c r="G226" s="5">
        <v>201212</v>
      </c>
      <c r="H226" s="5">
        <v>233846</v>
      </c>
      <c r="I226" s="5" t="s">
        <v>564</v>
      </c>
      <c r="J226" s="5">
        <v>221427</v>
      </c>
      <c r="K226" s="5" t="s">
        <v>80</v>
      </c>
      <c r="L226" s="5" t="s">
        <v>80</v>
      </c>
      <c r="M226" s="5" t="s">
        <v>81</v>
      </c>
      <c r="N226" s="5">
        <v>5.81</v>
      </c>
      <c r="O226" s="5">
        <v>6.35</v>
      </c>
      <c r="P226" s="5">
        <v>7.38</v>
      </c>
      <c r="Q226" s="5">
        <v>5.73</v>
      </c>
      <c r="R226" s="5">
        <v>2.5299999999999998</v>
      </c>
      <c r="S226" s="5">
        <v>2.13</v>
      </c>
      <c r="T226" s="5">
        <v>2.98</v>
      </c>
      <c r="U226" s="5">
        <v>3.56</v>
      </c>
      <c r="V226" s="5">
        <v>18.52</v>
      </c>
      <c r="W226" s="5">
        <v>19.2</v>
      </c>
      <c r="X226" s="5">
        <v>0.77</v>
      </c>
      <c r="Y226" s="5">
        <v>0.43</v>
      </c>
      <c r="Z226" s="5">
        <v>-1.01</v>
      </c>
      <c r="AA226" s="5">
        <v>-21.21</v>
      </c>
      <c r="AB226" s="5">
        <v>24.2</v>
      </c>
      <c r="AC226" s="5">
        <v>2.0699999999999998</v>
      </c>
      <c r="AD226" s="5">
        <v>-9.4499999999999993</v>
      </c>
      <c r="AE226" s="5">
        <v>-1.51</v>
      </c>
      <c r="AF226" s="5">
        <v>-0.7</v>
      </c>
      <c r="AG226" s="5">
        <v>-0.2</v>
      </c>
      <c r="AH226" s="5">
        <v>-0.02</v>
      </c>
      <c r="AI226" s="5">
        <v>0.22</v>
      </c>
      <c r="AJ226" s="5">
        <v>0.08</v>
      </c>
      <c r="AK226" s="5">
        <v>0.08</v>
      </c>
      <c r="AL226" s="5">
        <v>0</v>
      </c>
      <c r="AM226" s="5">
        <v>0.05</v>
      </c>
      <c r="AN226" s="5">
        <v>7.0000000000000007E-2</v>
      </c>
      <c r="AO226" s="5">
        <v>0.4</v>
      </c>
      <c r="AP226" s="5">
        <v>-0.08</v>
      </c>
      <c r="AQ226" s="5">
        <v>0.38</v>
      </c>
      <c r="AR226" s="5">
        <v>0</v>
      </c>
      <c r="AS226" s="5">
        <v>-0.27</v>
      </c>
      <c r="AT226" s="5">
        <v>-0.26</v>
      </c>
      <c r="AU226" s="5">
        <v>0.15</v>
      </c>
      <c r="AV226" s="5">
        <v>0.41</v>
      </c>
      <c r="AW226" s="5">
        <v>151.75</v>
      </c>
      <c r="AX226" s="20">
        <v>223.52999999999901</v>
      </c>
      <c r="AY226" s="20">
        <v>208.299499999999</v>
      </c>
      <c r="AZ226" s="20">
        <v>199.20400000000001</v>
      </c>
      <c r="BA226" s="21">
        <v>19.100000000000001</v>
      </c>
      <c r="BB226" s="21">
        <v>2.7</v>
      </c>
      <c r="BC226" s="21">
        <v>14</v>
      </c>
      <c r="BD226" s="21">
        <v>99.7</v>
      </c>
    </row>
    <row r="227" spans="2:56" x14ac:dyDescent="0.3">
      <c r="B227" s="3">
        <v>210</v>
      </c>
      <c r="C227" s="3" t="s">
        <v>565</v>
      </c>
      <c r="D227" s="3">
        <v>251431</v>
      </c>
      <c r="E227" s="3">
        <v>211938</v>
      </c>
      <c r="F227" s="5" t="s">
        <v>104</v>
      </c>
      <c r="G227" s="5" t="s">
        <v>822</v>
      </c>
      <c r="H227" s="5">
        <v>232700</v>
      </c>
      <c r="I227" s="5" t="s">
        <v>566</v>
      </c>
      <c r="J227" s="5">
        <v>220415</v>
      </c>
      <c r="K227" s="5" t="s">
        <v>80</v>
      </c>
      <c r="L227" s="5" t="s">
        <v>80</v>
      </c>
      <c r="M227" s="5" t="s">
        <v>81</v>
      </c>
      <c r="N227" s="5">
        <v>5.32</v>
      </c>
      <c r="O227" s="5">
        <v>7.67</v>
      </c>
      <c r="P227" s="5">
        <v>10.07</v>
      </c>
      <c r="Q227" s="5">
        <v>6.94</v>
      </c>
      <c r="R227" s="5">
        <v>2.75</v>
      </c>
      <c r="S227" s="5">
        <v>1.67</v>
      </c>
      <c r="T227" s="5">
        <v>2.4300000000000002</v>
      </c>
      <c r="U227" s="5">
        <v>2.39</v>
      </c>
      <c r="V227" s="5">
        <v>24.82</v>
      </c>
      <c r="W227" s="5">
        <v>18.32</v>
      </c>
      <c r="X227" s="5">
        <v>0.25</v>
      </c>
      <c r="Y227" s="5">
        <v>-0.11</v>
      </c>
      <c r="Z227" s="5">
        <v>-1.27</v>
      </c>
      <c r="AA227" s="5">
        <v>-15.55</v>
      </c>
      <c r="AB227" s="5">
        <v>20.88</v>
      </c>
      <c r="AC227" s="5">
        <v>1.1599999999999999</v>
      </c>
      <c r="AD227" s="5">
        <v>-72.569999999999993</v>
      </c>
      <c r="AE227" s="5">
        <v>-0.81</v>
      </c>
      <c r="AF227" s="5">
        <v>0.21</v>
      </c>
      <c r="AG227" s="5">
        <v>-0.26</v>
      </c>
      <c r="AH227" s="5">
        <v>-0.39</v>
      </c>
      <c r="AI227" s="5">
        <v>0.34</v>
      </c>
      <c r="AJ227" s="5">
        <v>0.25</v>
      </c>
      <c r="AK227" s="5">
        <v>0.08</v>
      </c>
      <c r="AL227" s="5">
        <v>0.04</v>
      </c>
      <c r="AM227" s="5">
        <v>0.18</v>
      </c>
      <c r="AN227" s="5">
        <v>0.08</v>
      </c>
      <c r="AO227" s="5">
        <v>-1.27</v>
      </c>
      <c r="AP227" s="5">
        <v>-0.41</v>
      </c>
      <c r="AQ227" s="5">
        <v>1.26</v>
      </c>
      <c r="AR227" s="5">
        <v>0</v>
      </c>
      <c r="AS227" s="5">
        <v>-0.43</v>
      </c>
      <c r="AT227" s="5">
        <v>-0.47</v>
      </c>
      <c r="AU227" s="5">
        <v>-0.71</v>
      </c>
      <c r="AV227" s="5">
        <v>0.32</v>
      </c>
      <c r="AW227" s="5">
        <v>164.57</v>
      </c>
      <c r="AX227" s="20">
        <v>247.17699999999999</v>
      </c>
      <c r="AY227" s="20">
        <v>228.87799999999999</v>
      </c>
      <c r="AZ227" s="20">
        <v>233.423</v>
      </c>
      <c r="BA227" s="21">
        <v>18.600000000000001</v>
      </c>
      <c r="BB227" s="21">
        <v>2.9</v>
      </c>
      <c r="BC227" s="21">
        <v>15.9</v>
      </c>
      <c r="BD227" s="21">
        <v>99.8</v>
      </c>
    </row>
    <row r="228" spans="2:56" x14ac:dyDescent="0.3">
      <c r="B228" s="3">
        <v>211</v>
      </c>
      <c r="C228" s="3" t="s">
        <v>567</v>
      </c>
      <c r="D228" s="3">
        <v>251714</v>
      </c>
      <c r="E228" s="3">
        <v>232538</v>
      </c>
      <c r="F228" s="5" t="s">
        <v>94</v>
      </c>
      <c r="G228" s="5">
        <v>220451</v>
      </c>
      <c r="H228" s="5">
        <v>231684</v>
      </c>
      <c r="I228" s="5" t="s">
        <v>568</v>
      </c>
      <c r="J228" s="5" t="s">
        <v>833</v>
      </c>
      <c r="K228" s="5" t="s">
        <v>80</v>
      </c>
      <c r="L228" s="5" t="s">
        <v>80</v>
      </c>
      <c r="M228" s="5" t="s">
        <v>81</v>
      </c>
      <c r="N228" s="5">
        <v>5.5</v>
      </c>
      <c r="O228" s="5">
        <v>7.48</v>
      </c>
      <c r="P228" s="5">
        <v>8.7799999999999994</v>
      </c>
      <c r="Q228" s="5">
        <v>7.6</v>
      </c>
      <c r="R228" s="5">
        <v>2.2400000000000002</v>
      </c>
      <c r="S228" s="5">
        <v>1.67</v>
      </c>
      <c r="T228" s="5">
        <v>2.89</v>
      </c>
      <c r="U228" s="5">
        <v>3.1</v>
      </c>
      <c r="V228" s="5">
        <v>15.34</v>
      </c>
      <c r="W228" s="5">
        <v>9.16</v>
      </c>
      <c r="X228" s="5">
        <v>0.18</v>
      </c>
      <c r="Y228" s="5">
        <v>0.14000000000000001</v>
      </c>
      <c r="Z228" s="5">
        <v>-2.68</v>
      </c>
      <c r="AA228" s="5">
        <v>-9.02</v>
      </c>
      <c r="AB228" s="5">
        <v>23.28</v>
      </c>
      <c r="AC228" s="5">
        <v>7.96</v>
      </c>
      <c r="AD228" s="5">
        <v>-16.66</v>
      </c>
      <c r="AE228" s="5">
        <v>-0.88</v>
      </c>
      <c r="AF228" s="5">
        <v>-0.63</v>
      </c>
      <c r="AG228" s="5">
        <v>-0.22</v>
      </c>
      <c r="AH228" s="5">
        <v>-0.27</v>
      </c>
      <c r="AI228" s="5">
        <v>0.26</v>
      </c>
      <c r="AJ228" s="5">
        <v>0.24</v>
      </c>
      <c r="AK228" s="5">
        <v>7.0000000000000007E-2</v>
      </c>
      <c r="AL228" s="5">
        <v>0.04</v>
      </c>
      <c r="AM228" s="5">
        <v>0.14000000000000001</v>
      </c>
      <c r="AN228" s="5">
        <v>0.06</v>
      </c>
      <c r="AO228" s="5">
        <v>0.77</v>
      </c>
      <c r="AP228" s="5">
        <v>-0.01</v>
      </c>
      <c r="AQ228" s="5">
        <v>1.43</v>
      </c>
      <c r="AR228" s="5">
        <v>0</v>
      </c>
      <c r="AS228" s="5">
        <v>-0.76</v>
      </c>
      <c r="AT228" s="5">
        <v>-1.17</v>
      </c>
      <c r="AU228" s="5">
        <v>-0.78</v>
      </c>
      <c r="AV228" s="5">
        <v>0.38</v>
      </c>
      <c r="AW228" s="5">
        <v>144.9</v>
      </c>
      <c r="AX228" s="20">
        <v>231.6045</v>
      </c>
      <c r="AY228" s="20">
        <v>217.77699999999999</v>
      </c>
      <c r="AZ228" s="20">
        <v>207.71350000000001</v>
      </c>
      <c r="BA228" s="21">
        <v>18.2</v>
      </c>
      <c r="BB228" s="21">
        <v>3</v>
      </c>
      <c r="BC228" s="21">
        <v>16.5</v>
      </c>
      <c r="BD228" s="21">
        <v>99.3</v>
      </c>
    </row>
    <row r="229" spans="2:56" hidden="1" x14ac:dyDescent="0.3">
      <c r="B229" s="3">
        <v>212</v>
      </c>
      <c r="C229" s="3" t="s">
        <v>569</v>
      </c>
      <c r="D229" s="3">
        <v>250899</v>
      </c>
      <c r="E229" s="3">
        <v>232717</v>
      </c>
      <c r="F229" s="5" t="s">
        <v>174</v>
      </c>
      <c r="G229" s="5">
        <v>211558</v>
      </c>
      <c r="H229" s="5">
        <v>221874</v>
      </c>
      <c r="I229" s="5" t="s">
        <v>570</v>
      </c>
      <c r="J229" s="5">
        <v>201212</v>
      </c>
      <c r="K229" s="5" t="s">
        <v>80</v>
      </c>
      <c r="L229" s="5" t="s">
        <v>80</v>
      </c>
      <c r="M229" s="5" t="s">
        <v>81</v>
      </c>
      <c r="N229" s="5">
        <v>4.34</v>
      </c>
      <c r="O229" s="5">
        <v>5.89</v>
      </c>
      <c r="P229" s="5">
        <v>8.01</v>
      </c>
      <c r="Q229" s="5">
        <v>5.75</v>
      </c>
      <c r="R229" s="5">
        <v>0.57999999999999996</v>
      </c>
      <c r="S229" s="5">
        <v>0.41</v>
      </c>
      <c r="T229" s="5">
        <v>1.1299999999999999</v>
      </c>
      <c r="U229" s="5">
        <v>1.47</v>
      </c>
      <c r="V229" s="5">
        <v>15.58</v>
      </c>
      <c r="W229" s="5">
        <v>4.58</v>
      </c>
      <c r="X229" s="5">
        <v>-1.24</v>
      </c>
      <c r="Y229" s="5">
        <v>-1.62</v>
      </c>
      <c r="Z229" s="5">
        <v>-2.36</v>
      </c>
      <c r="AA229" s="5">
        <v>-11.75</v>
      </c>
      <c r="AB229" s="5">
        <v>12.8</v>
      </c>
      <c r="AC229" s="5">
        <v>2.79</v>
      </c>
      <c r="AD229" s="5">
        <v>-27.93</v>
      </c>
      <c r="AE229" s="5">
        <v>-0.55000000000000004</v>
      </c>
      <c r="AF229" s="5">
        <v>-0.04</v>
      </c>
      <c r="AG229" s="5">
        <v>0.02</v>
      </c>
      <c r="AH229" s="5">
        <v>-7.0000000000000007E-2</v>
      </c>
      <c r="AI229" s="5">
        <v>0.22</v>
      </c>
      <c r="AJ229" s="5">
        <v>0</v>
      </c>
      <c r="AK229" s="5">
        <v>0.06</v>
      </c>
      <c r="AL229" s="5">
        <v>-0.02</v>
      </c>
      <c r="AM229" s="5">
        <v>0.04</v>
      </c>
      <c r="AN229" s="5">
        <v>0.09</v>
      </c>
      <c r="AO229" s="5">
        <v>-0.02</v>
      </c>
      <c r="AP229" s="5">
        <v>-0.02</v>
      </c>
      <c r="AQ229" s="5">
        <v>1.25</v>
      </c>
      <c r="AR229" s="5">
        <v>0</v>
      </c>
      <c r="AS229" s="5">
        <v>-0.53</v>
      </c>
      <c r="AT229" s="5">
        <v>-1.28</v>
      </c>
      <c r="AU229" s="5">
        <v>-0.67</v>
      </c>
      <c r="AV229" s="5">
        <v>0.28000000000000003</v>
      </c>
      <c r="AW229" s="5">
        <v>146.38999999999999</v>
      </c>
      <c r="AX229" s="20">
        <v>209.83249999999899</v>
      </c>
      <c r="AY229" s="20">
        <v>193.6045</v>
      </c>
      <c r="AZ229" s="20">
        <v>208.64749999999901</v>
      </c>
      <c r="BA229" s="21">
        <v>15.9</v>
      </c>
      <c r="BB229" s="21">
        <v>2.6</v>
      </c>
      <c r="BC229" s="21">
        <v>16.399999999999999</v>
      </c>
      <c r="BD229" s="21">
        <v>99.5</v>
      </c>
    </row>
    <row r="230" spans="2:56" x14ac:dyDescent="0.3">
      <c r="B230" s="3">
        <v>213</v>
      </c>
      <c r="C230" s="3" t="s">
        <v>571</v>
      </c>
      <c r="D230" s="3">
        <v>251096</v>
      </c>
      <c r="E230" s="3">
        <v>230665</v>
      </c>
      <c r="F230" s="5" t="s">
        <v>98</v>
      </c>
      <c r="G230" s="5">
        <v>201212</v>
      </c>
      <c r="H230" s="5">
        <v>212215</v>
      </c>
      <c r="I230" s="5" t="s">
        <v>572</v>
      </c>
      <c r="J230" s="5" t="s">
        <v>830</v>
      </c>
      <c r="K230" s="5" t="s">
        <v>80</v>
      </c>
      <c r="L230" s="5" t="s">
        <v>80</v>
      </c>
      <c r="M230" s="5" t="s">
        <v>81</v>
      </c>
      <c r="N230" s="5">
        <v>4.97</v>
      </c>
      <c r="O230" s="5">
        <v>8.14</v>
      </c>
      <c r="P230" s="5">
        <v>10.65</v>
      </c>
      <c r="Q230" s="5">
        <v>6.75</v>
      </c>
      <c r="R230" s="5">
        <v>2.29</v>
      </c>
      <c r="S230" s="5">
        <v>1.31</v>
      </c>
      <c r="T230" s="5">
        <v>1.83</v>
      </c>
      <c r="U230" s="5">
        <v>1.86</v>
      </c>
      <c r="V230" s="5">
        <v>10.38</v>
      </c>
      <c r="W230" s="5">
        <v>3.94</v>
      </c>
      <c r="X230" s="5">
        <v>-1.51</v>
      </c>
      <c r="Y230" s="5">
        <v>-1.98</v>
      </c>
      <c r="Z230" s="5">
        <v>-1.7</v>
      </c>
      <c r="AA230" s="5">
        <v>-4.5599999999999996</v>
      </c>
      <c r="AB230" s="5">
        <v>7.87</v>
      </c>
      <c r="AC230" s="5">
        <v>-0.92</v>
      </c>
      <c r="AD230" s="5">
        <v>-36.119999999999997</v>
      </c>
      <c r="AE230" s="5">
        <v>-0.79</v>
      </c>
      <c r="AF230" s="5">
        <v>0.12</v>
      </c>
      <c r="AG230" s="5">
        <v>-0.65</v>
      </c>
      <c r="AH230" s="5">
        <v>-0.16</v>
      </c>
      <c r="AI230" s="5">
        <v>0.34</v>
      </c>
      <c r="AJ230" s="5">
        <v>0.21</v>
      </c>
      <c r="AK230" s="5">
        <v>0.09</v>
      </c>
      <c r="AL230" s="5">
        <v>7.0000000000000007E-2</v>
      </c>
      <c r="AM230" s="5">
        <v>0.23</v>
      </c>
      <c r="AN230" s="5">
        <v>0.05</v>
      </c>
      <c r="AO230" s="5">
        <v>0.37</v>
      </c>
      <c r="AP230" s="5">
        <v>-0.11</v>
      </c>
      <c r="AQ230" s="5">
        <v>0.49</v>
      </c>
      <c r="AR230" s="5">
        <v>0</v>
      </c>
      <c r="AS230" s="5">
        <v>-0.5</v>
      </c>
      <c r="AT230" s="5">
        <v>-0.85</v>
      </c>
      <c r="AU230" s="5">
        <v>-0.56000000000000005</v>
      </c>
      <c r="AV230" s="5">
        <v>0.3</v>
      </c>
      <c r="AW230" s="5">
        <v>154.29</v>
      </c>
      <c r="AX230" s="20">
        <v>235.41749999999999</v>
      </c>
      <c r="AY230" s="20">
        <v>221.18350000000001</v>
      </c>
      <c r="AZ230" s="20">
        <v>236.7175</v>
      </c>
      <c r="BA230" s="21">
        <v>16.600000000000001</v>
      </c>
      <c r="BB230" s="21">
        <v>2.9</v>
      </c>
      <c r="BC230" s="21">
        <v>17.7</v>
      </c>
      <c r="BD230" s="21">
        <v>99.5</v>
      </c>
    </row>
    <row r="231" spans="2:56" x14ac:dyDescent="0.3">
      <c r="B231" s="3">
        <v>214</v>
      </c>
      <c r="C231" s="3" t="s">
        <v>573</v>
      </c>
      <c r="D231" s="3">
        <v>251978</v>
      </c>
      <c r="E231" s="3">
        <v>231417</v>
      </c>
      <c r="F231" s="5" t="s">
        <v>125</v>
      </c>
      <c r="G231" s="5">
        <v>221267</v>
      </c>
      <c r="H231" s="5">
        <v>232458</v>
      </c>
      <c r="I231" s="5" t="s">
        <v>574</v>
      </c>
      <c r="J231" s="5">
        <v>221401</v>
      </c>
      <c r="K231" s="5" t="s">
        <v>80</v>
      </c>
      <c r="L231" s="5" t="s">
        <v>80</v>
      </c>
      <c r="M231" s="5" t="s">
        <v>81</v>
      </c>
      <c r="N231" s="5">
        <v>6.82</v>
      </c>
      <c r="O231" s="5">
        <v>9.4</v>
      </c>
      <c r="P231" s="5">
        <v>11.24</v>
      </c>
      <c r="Q231" s="5">
        <v>9.23</v>
      </c>
      <c r="R231" s="5">
        <v>3.03</v>
      </c>
      <c r="S231" s="5">
        <v>2.35</v>
      </c>
      <c r="T231" s="5">
        <v>3.65</v>
      </c>
      <c r="U231" s="5">
        <v>4.0199999999999996</v>
      </c>
      <c r="V231" s="5">
        <v>13.03</v>
      </c>
      <c r="W231" s="5">
        <v>9.51</v>
      </c>
      <c r="X231" s="5">
        <v>0.88</v>
      </c>
      <c r="Y231" s="5">
        <v>0.48</v>
      </c>
      <c r="Z231" s="5">
        <v>-2.17</v>
      </c>
      <c r="AA231" s="5">
        <v>-10.64</v>
      </c>
      <c r="AB231" s="5">
        <v>18.329999999999998</v>
      </c>
      <c r="AC231" s="5">
        <v>2.19</v>
      </c>
      <c r="AD231" s="5">
        <v>-41.85</v>
      </c>
      <c r="AE231" s="5">
        <v>-1.35</v>
      </c>
      <c r="AF231" s="5">
        <v>-0.86</v>
      </c>
      <c r="AG231" s="5">
        <v>0.13</v>
      </c>
      <c r="AH231" s="5">
        <v>-0.26</v>
      </c>
      <c r="AI231" s="5">
        <v>0.48</v>
      </c>
      <c r="AJ231" s="5">
        <v>0.37</v>
      </c>
      <c r="AK231" s="5">
        <v>0.1</v>
      </c>
      <c r="AL231" s="5">
        <v>0.11</v>
      </c>
      <c r="AM231" s="5">
        <v>0.28999999999999998</v>
      </c>
      <c r="AN231" s="5">
        <v>0.09</v>
      </c>
      <c r="AO231" s="5">
        <v>0.68</v>
      </c>
      <c r="AP231" s="5">
        <v>0.27</v>
      </c>
      <c r="AQ231" s="5">
        <v>-2.36</v>
      </c>
      <c r="AR231" s="5">
        <v>0</v>
      </c>
      <c r="AS231" s="5">
        <v>-0.36</v>
      </c>
      <c r="AT231" s="5">
        <v>-0.23</v>
      </c>
      <c r="AU231" s="5">
        <v>0.01</v>
      </c>
      <c r="AV231" s="5">
        <v>0.41</v>
      </c>
      <c r="AW231" s="5">
        <v>153.6</v>
      </c>
      <c r="AX231" s="20">
        <v>234.93100000000001</v>
      </c>
      <c r="AY231" s="20">
        <v>232.20650000000001</v>
      </c>
      <c r="AZ231" s="20">
        <v>213.358</v>
      </c>
      <c r="BA231" s="21">
        <v>19.5</v>
      </c>
      <c r="BB231" s="21">
        <v>3</v>
      </c>
      <c r="BC231" s="21">
        <v>15.3</v>
      </c>
      <c r="BD231" s="21">
        <v>99.5</v>
      </c>
    </row>
    <row r="232" spans="2:56" x14ac:dyDescent="0.3">
      <c r="B232" s="3">
        <v>215</v>
      </c>
      <c r="C232" s="3" t="s">
        <v>575</v>
      </c>
      <c r="D232" s="3">
        <v>252103</v>
      </c>
      <c r="E232" s="3">
        <v>231892</v>
      </c>
      <c r="F232" s="5" t="s">
        <v>199</v>
      </c>
      <c r="G232" s="5">
        <v>220638</v>
      </c>
      <c r="H232" s="5">
        <v>231368</v>
      </c>
      <c r="I232" s="5" t="s">
        <v>576</v>
      </c>
      <c r="J232" s="5">
        <v>220969</v>
      </c>
      <c r="K232" s="5" t="s">
        <v>80</v>
      </c>
      <c r="L232" s="5" t="s">
        <v>80</v>
      </c>
      <c r="M232" s="5" t="s">
        <v>81</v>
      </c>
      <c r="N232" s="5">
        <v>4.8</v>
      </c>
      <c r="O232" s="5">
        <v>7.14</v>
      </c>
      <c r="P232" s="5">
        <v>9.3000000000000007</v>
      </c>
      <c r="Q232" s="5">
        <v>7.61</v>
      </c>
      <c r="R232" s="5">
        <v>1.4</v>
      </c>
      <c r="S232" s="5">
        <v>1.22</v>
      </c>
      <c r="T232" s="5">
        <v>1.49</v>
      </c>
      <c r="U232" s="5">
        <v>1.8</v>
      </c>
      <c r="V232" s="5">
        <v>15.3</v>
      </c>
      <c r="W232" s="5">
        <v>15.5</v>
      </c>
      <c r="X232" s="5">
        <v>0.39</v>
      </c>
      <c r="Y232" s="5">
        <v>0.17</v>
      </c>
      <c r="Z232" s="5">
        <v>-0.89</v>
      </c>
      <c r="AA232" s="5">
        <v>-19.91</v>
      </c>
      <c r="AB232" s="5">
        <v>22.81</v>
      </c>
      <c r="AC232" s="5">
        <v>-1.98</v>
      </c>
      <c r="AD232" s="5">
        <v>-29.85</v>
      </c>
      <c r="AE232" s="5">
        <v>-1.1399999999999999</v>
      </c>
      <c r="AF232" s="5">
        <v>-0.56000000000000005</v>
      </c>
      <c r="AG232" s="5">
        <v>0.06</v>
      </c>
      <c r="AH232" s="5">
        <v>-0.38</v>
      </c>
      <c r="AI232" s="5">
        <v>0.31</v>
      </c>
      <c r="AJ232" s="5">
        <v>0.31</v>
      </c>
      <c r="AK232" s="5">
        <v>7.0000000000000007E-2</v>
      </c>
      <c r="AL232" s="5">
        <v>0.08</v>
      </c>
      <c r="AM232" s="5">
        <v>0.2</v>
      </c>
      <c r="AN232" s="5">
        <v>0.06</v>
      </c>
      <c r="AO232" s="5">
        <v>1.3</v>
      </c>
      <c r="AP232" s="5">
        <v>0.17</v>
      </c>
      <c r="AQ232" s="5">
        <v>0.45</v>
      </c>
      <c r="AR232" s="5">
        <v>0</v>
      </c>
      <c r="AS232" s="5">
        <v>-0.22</v>
      </c>
      <c r="AT232" s="5">
        <v>0.15</v>
      </c>
      <c r="AU232" s="5">
        <v>0.32</v>
      </c>
      <c r="AV232" s="5">
        <v>0.2</v>
      </c>
      <c r="AW232" s="5">
        <v>145.01</v>
      </c>
      <c r="AX232" s="20">
        <v>206.22149999999999</v>
      </c>
      <c r="AY232" s="20">
        <v>192.20749999999899</v>
      </c>
      <c r="AZ232" s="20">
        <v>185.36949999999999</v>
      </c>
      <c r="BA232" s="21">
        <v>19.7</v>
      </c>
      <c r="BB232" s="21">
        <v>3.5</v>
      </c>
      <c r="BC232" s="21">
        <v>17.600000000000001</v>
      </c>
      <c r="BD232" s="21">
        <v>99.6</v>
      </c>
    </row>
    <row r="233" spans="2:56" x14ac:dyDescent="0.3">
      <c r="B233" s="3">
        <v>216</v>
      </c>
      <c r="C233" s="3" t="s">
        <v>577</v>
      </c>
      <c r="D233" s="3">
        <v>251587</v>
      </c>
      <c r="E233" s="3">
        <v>231898</v>
      </c>
      <c r="F233" s="5" t="s">
        <v>78</v>
      </c>
      <c r="G233" s="5">
        <v>220638</v>
      </c>
      <c r="H233" s="5">
        <v>230646</v>
      </c>
      <c r="I233" s="5" t="s">
        <v>578</v>
      </c>
      <c r="J233" s="5">
        <v>211781</v>
      </c>
      <c r="K233" s="5" t="s">
        <v>80</v>
      </c>
      <c r="L233" s="5" t="s">
        <v>67</v>
      </c>
      <c r="M233" s="5" t="s">
        <v>153</v>
      </c>
      <c r="N233" s="5">
        <v>4.74</v>
      </c>
      <c r="O233" s="5">
        <v>6.58</v>
      </c>
      <c r="P233" s="5">
        <v>8.4600000000000009</v>
      </c>
      <c r="Q233" s="5">
        <v>6.33</v>
      </c>
      <c r="R233" s="5">
        <v>1.56</v>
      </c>
      <c r="S233" s="5">
        <v>0.98</v>
      </c>
      <c r="T233" s="5">
        <v>3.05</v>
      </c>
      <c r="U233" s="5">
        <v>3.45</v>
      </c>
      <c r="V233" s="5">
        <v>16.84</v>
      </c>
      <c r="W233" s="5">
        <v>14.02</v>
      </c>
      <c r="X233" s="5">
        <v>0.03</v>
      </c>
      <c r="Y233" s="5">
        <v>-0.09</v>
      </c>
      <c r="Z233" s="5">
        <v>-1.41</v>
      </c>
      <c r="AA233" s="5">
        <v>-13.31</v>
      </c>
      <c r="AB233" s="5">
        <v>10.53</v>
      </c>
      <c r="AC233" s="5">
        <v>0.62</v>
      </c>
      <c r="AD233" s="5">
        <v>-26.14</v>
      </c>
      <c r="AE233" s="5">
        <v>-0.21</v>
      </c>
      <c r="AF233" s="5">
        <v>-0.23</v>
      </c>
      <c r="AG233" s="5">
        <v>-0.36</v>
      </c>
      <c r="AH233" s="5">
        <v>-0.04</v>
      </c>
      <c r="AI233" s="5">
        <v>0.28999999999999998</v>
      </c>
      <c r="AJ233" s="5">
        <v>0.28999999999999998</v>
      </c>
      <c r="AK233" s="5">
        <v>7.0000000000000007E-2</v>
      </c>
      <c r="AL233" s="5">
        <v>0.08</v>
      </c>
      <c r="AM233" s="5">
        <v>0.16</v>
      </c>
      <c r="AN233" s="5">
        <v>0.06</v>
      </c>
      <c r="AO233" s="5">
        <v>-0.77</v>
      </c>
      <c r="AP233" s="5">
        <v>-1.1599999999999999</v>
      </c>
      <c r="AQ233" s="5">
        <v>3.04</v>
      </c>
      <c r="AR233" s="5">
        <v>0</v>
      </c>
      <c r="AS233" s="5">
        <v>-0.2</v>
      </c>
      <c r="AT233" s="5">
        <v>7.0000000000000007E-2</v>
      </c>
      <c r="AU233" s="5">
        <v>-0.53</v>
      </c>
      <c r="AV233" s="5">
        <v>0.25</v>
      </c>
      <c r="AW233" s="5">
        <v>140.74</v>
      </c>
      <c r="AX233" s="20">
        <v>207.33150000000001</v>
      </c>
      <c r="AY233" s="20">
        <v>196.3365</v>
      </c>
      <c r="AZ233" s="20">
        <v>202.78149999999999</v>
      </c>
      <c r="BA233" s="21">
        <v>19.3</v>
      </c>
      <c r="BB233" s="21">
        <v>3.7</v>
      </c>
      <c r="BC233" s="21">
        <v>19.2</v>
      </c>
      <c r="BD233" s="21">
        <v>99.4</v>
      </c>
    </row>
    <row r="234" spans="2:56" x14ac:dyDescent="0.3">
      <c r="B234" s="3">
        <v>217</v>
      </c>
      <c r="C234" s="3" t="s">
        <v>579</v>
      </c>
      <c r="D234" s="3">
        <v>251712</v>
      </c>
      <c r="E234" s="3">
        <v>232897</v>
      </c>
      <c r="F234" s="5" t="s">
        <v>108</v>
      </c>
      <c r="G234" s="5">
        <v>211503</v>
      </c>
      <c r="H234" s="5">
        <v>232155</v>
      </c>
      <c r="I234" s="5" t="s">
        <v>580</v>
      </c>
      <c r="J234" s="5" t="s">
        <v>833</v>
      </c>
      <c r="K234" s="5" t="s">
        <v>80</v>
      </c>
      <c r="L234" s="5" t="s">
        <v>80</v>
      </c>
      <c r="M234" s="5" t="s">
        <v>81</v>
      </c>
      <c r="N234" s="5">
        <v>5.14</v>
      </c>
      <c r="O234" s="5">
        <v>8.6</v>
      </c>
      <c r="P234" s="5">
        <v>11.87</v>
      </c>
      <c r="Q234" s="5">
        <v>9.19</v>
      </c>
      <c r="R234" s="5">
        <v>1.1000000000000001</v>
      </c>
      <c r="S234" s="5">
        <v>0.87</v>
      </c>
      <c r="T234" s="5">
        <v>1.4</v>
      </c>
      <c r="U234" s="5">
        <v>1.65</v>
      </c>
      <c r="V234" s="5">
        <v>23.69</v>
      </c>
      <c r="W234" s="5">
        <v>17.559999999999999</v>
      </c>
      <c r="X234" s="5">
        <v>-0.8</v>
      </c>
      <c r="Y234" s="5">
        <v>-0.77</v>
      </c>
      <c r="Z234" s="5">
        <v>-2.08</v>
      </c>
      <c r="AA234" s="5">
        <v>-13.22</v>
      </c>
      <c r="AB234" s="5">
        <v>23.3</v>
      </c>
      <c r="AC234" s="5">
        <v>-1.61</v>
      </c>
      <c r="AD234" s="5">
        <v>-33.32</v>
      </c>
      <c r="AE234" s="5">
        <v>-0.75</v>
      </c>
      <c r="AF234" s="5">
        <v>-0.28000000000000003</v>
      </c>
      <c r="AG234" s="5">
        <v>-0.48</v>
      </c>
      <c r="AH234" s="5">
        <v>-0.19</v>
      </c>
      <c r="AI234" s="5">
        <v>0.28000000000000003</v>
      </c>
      <c r="AJ234" s="5">
        <v>0.23</v>
      </c>
      <c r="AK234" s="5">
        <v>7.0000000000000007E-2</v>
      </c>
      <c r="AL234" s="5">
        <v>0.05</v>
      </c>
      <c r="AM234" s="5">
        <v>0.21</v>
      </c>
      <c r="AN234" s="5">
        <v>0.04</v>
      </c>
      <c r="AO234" s="5">
        <v>-0.49</v>
      </c>
      <c r="AP234" s="5">
        <v>-0.16</v>
      </c>
      <c r="AQ234" s="5">
        <v>1.78</v>
      </c>
      <c r="AR234" s="5">
        <v>0</v>
      </c>
      <c r="AS234" s="5">
        <v>-0.39</v>
      </c>
      <c r="AT234" s="5">
        <v>-0.66</v>
      </c>
      <c r="AU234" s="5">
        <v>-0.47</v>
      </c>
      <c r="AV234" s="5">
        <v>0.25</v>
      </c>
      <c r="AW234" s="5">
        <v>158.13</v>
      </c>
      <c r="AX234" s="20">
        <v>242.01150000000001</v>
      </c>
      <c r="AY234" s="20">
        <v>216.79150000000001</v>
      </c>
      <c r="AZ234" s="20">
        <v>229.28399999999999</v>
      </c>
      <c r="BA234" s="21">
        <v>17.899999999999999</v>
      </c>
      <c r="BB234" s="21">
        <v>3.2</v>
      </c>
      <c r="BC234" s="21">
        <v>17.7</v>
      </c>
      <c r="BD234" s="21">
        <v>99.3</v>
      </c>
    </row>
    <row r="235" spans="2:56" x14ac:dyDescent="0.3">
      <c r="B235" s="3">
        <v>218</v>
      </c>
      <c r="C235" s="3" t="s">
        <v>581</v>
      </c>
      <c r="D235" s="3">
        <v>251496</v>
      </c>
      <c r="E235" s="3">
        <v>211938</v>
      </c>
      <c r="F235" s="5" t="s">
        <v>104</v>
      </c>
      <c r="G235" s="5" t="s">
        <v>822</v>
      </c>
      <c r="H235" s="5">
        <v>230835</v>
      </c>
      <c r="I235" s="5" t="s">
        <v>582</v>
      </c>
      <c r="J235" s="5">
        <v>211781</v>
      </c>
      <c r="K235" s="5" t="s">
        <v>80</v>
      </c>
      <c r="L235" s="5" t="s">
        <v>80</v>
      </c>
      <c r="M235" s="5" t="s">
        <v>81</v>
      </c>
      <c r="N235" s="5">
        <v>6.12</v>
      </c>
      <c r="O235" s="5">
        <v>9.43</v>
      </c>
      <c r="P235" s="5">
        <v>11.92</v>
      </c>
      <c r="Q235" s="5">
        <v>9.02</v>
      </c>
      <c r="R235" s="5">
        <v>2</v>
      </c>
      <c r="S235" s="5">
        <v>1.17</v>
      </c>
      <c r="T235" s="5">
        <v>1.69</v>
      </c>
      <c r="U235" s="5">
        <v>1.82</v>
      </c>
      <c r="V235" s="5">
        <v>15.7</v>
      </c>
      <c r="W235" s="5">
        <v>12.67</v>
      </c>
      <c r="X235" s="5">
        <v>-0.25</v>
      </c>
      <c r="Y235" s="5">
        <v>-0.69</v>
      </c>
      <c r="Z235" s="5">
        <v>-0.5</v>
      </c>
      <c r="AA235" s="5">
        <v>-12.65</v>
      </c>
      <c r="AB235" s="5">
        <v>18.2</v>
      </c>
      <c r="AC235" s="5">
        <v>0.88</v>
      </c>
      <c r="AD235" s="5">
        <v>-59.78</v>
      </c>
      <c r="AE235" s="5">
        <v>-1.19</v>
      </c>
      <c r="AF235" s="5">
        <v>-0.06</v>
      </c>
      <c r="AG235" s="5">
        <v>-0.14000000000000001</v>
      </c>
      <c r="AH235" s="5">
        <v>-0.35</v>
      </c>
      <c r="AI235" s="5">
        <v>0.25</v>
      </c>
      <c r="AJ235" s="5">
        <v>0.19</v>
      </c>
      <c r="AK235" s="5">
        <v>0.05</v>
      </c>
      <c r="AL235" s="5">
        <v>0.05</v>
      </c>
      <c r="AM235" s="5">
        <v>0.12</v>
      </c>
      <c r="AN235" s="5">
        <v>7.0000000000000007E-2</v>
      </c>
      <c r="AO235" s="5">
        <v>-0.56999999999999995</v>
      </c>
      <c r="AP235" s="5">
        <v>0.04</v>
      </c>
      <c r="AQ235" s="5">
        <v>1.1200000000000001</v>
      </c>
      <c r="AR235" s="5">
        <v>0</v>
      </c>
      <c r="AS235" s="5">
        <v>-0.09</v>
      </c>
      <c r="AT235" s="5">
        <v>0.35</v>
      </c>
      <c r="AU235" s="5">
        <v>-0.24</v>
      </c>
      <c r="AV235" s="5">
        <v>0.41</v>
      </c>
      <c r="AW235" s="5">
        <v>156.91</v>
      </c>
      <c r="AX235" s="20">
        <v>220.01549999999901</v>
      </c>
      <c r="AY235" s="20">
        <v>206.35300000000001</v>
      </c>
      <c r="AZ235" s="20">
        <v>207.438999999999</v>
      </c>
      <c r="BA235" s="21">
        <v>20.3</v>
      </c>
      <c r="BB235" s="21">
        <v>3.4</v>
      </c>
      <c r="BC235" s="21">
        <v>16.600000000000001</v>
      </c>
      <c r="BD235" s="21">
        <v>99.3</v>
      </c>
    </row>
    <row r="236" spans="2:56" hidden="1" x14ac:dyDescent="0.3">
      <c r="B236" s="3">
        <v>219</v>
      </c>
      <c r="C236" s="3" t="s">
        <v>583</v>
      </c>
      <c r="D236" s="3">
        <v>251827</v>
      </c>
      <c r="E236" s="3">
        <v>231208</v>
      </c>
      <c r="F236" s="5" t="s">
        <v>85</v>
      </c>
      <c r="G236" s="5">
        <v>201212</v>
      </c>
      <c r="H236" s="5">
        <v>230910</v>
      </c>
      <c r="I236" s="5" t="s">
        <v>584</v>
      </c>
      <c r="J236" s="5">
        <v>211938</v>
      </c>
      <c r="K236" s="5" t="s">
        <v>67</v>
      </c>
      <c r="L236" s="5" t="s">
        <v>67</v>
      </c>
      <c r="M236" s="5" t="s">
        <v>81</v>
      </c>
      <c r="N236" s="5">
        <v>6.11</v>
      </c>
      <c r="O236" s="5">
        <v>7.83</v>
      </c>
      <c r="P236" s="5">
        <v>11.09</v>
      </c>
      <c r="Q236" s="5">
        <v>9.2799999999999994</v>
      </c>
      <c r="R236" s="5">
        <v>2.2000000000000002</v>
      </c>
      <c r="S236" s="5">
        <v>1.43</v>
      </c>
      <c r="T236" s="5">
        <v>1.17</v>
      </c>
      <c r="U236" s="5">
        <v>1.1399999999999999</v>
      </c>
      <c r="V236" s="5">
        <v>18.53</v>
      </c>
      <c r="W236" s="5">
        <v>14.26</v>
      </c>
      <c r="X236" s="5">
        <v>-0.93</v>
      </c>
      <c r="Y236" s="5">
        <v>-0.85</v>
      </c>
      <c r="Z236" s="5">
        <v>-1.33</v>
      </c>
      <c r="AA236" s="5">
        <v>-7.59</v>
      </c>
      <c r="AB236" s="5">
        <v>16.82</v>
      </c>
      <c r="AC236" s="5">
        <v>2.89</v>
      </c>
      <c r="AD236" s="5">
        <v>-74.27</v>
      </c>
      <c r="AE236" s="5">
        <v>-0.64</v>
      </c>
      <c r="AF236" s="5">
        <v>0.01</v>
      </c>
      <c r="AG236" s="5">
        <v>0.09</v>
      </c>
      <c r="AH236" s="5">
        <v>-0.1</v>
      </c>
      <c r="AI236" s="5">
        <v>0.19</v>
      </c>
      <c r="AJ236" s="5">
        <v>0.13</v>
      </c>
      <c r="AK236" s="5">
        <v>0.08</v>
      </c>
      <c r="AL236" s="5">
        <v>-0.01</v>
      </c>
      <c r="AM236" s="5">
        <v>-0.04</v>
      </c>
      <c r="AN236" s="5">
        <v>0.09</v>
      </c>
      <c r="AO236" s="5">
        <v>-0.4</v>
      </c>
      <c r="AP236" s="5">
        <v>-0.04</v>
      </c>
      <c r="AQ236" s="5">
        <v>2.81</v>
      </c>
      <c r="AR236" s="5">
        <v>0</v>
      </c>
      <c r="AS236" s="5">
        <v>-0.34</v>
      </c>
      <c r="AT236" s="5">
        <v>-0.56999999999999995</v>
      </c>
      <c r="AU236" s="5">
        <v>-0.34</v>
      </c>
      <c r="AV236" s="5">
        <v>0.36</v>
      </c>
      <c r="AW236" s="5">
        <v>157.88999999999999</v>
      </c>
      <c r="AX236" s="20">
        <v>223.60299999999901</v>
      </c>
      <c r="AY236" s="20">
        <v>207.28299999999999</v>
      </c>
      <c r="AZ236" s="20">
        <v>218.9735</v>
      </c>
      <c r="BA236" s="21">
        <v>17.8</v>
      </c>
      <c r="BB236" s="21">
        <v>3</v>
      </c>
      <c r="BC236" s="21">
        <v>17</v>
      </c>
      <c r="BD236" s="21">
        <v>99.7</v>
      </c>
    </row>
    <row r="237" spans="2:56" hidden="1" x14ac:dyDescent="0.3">
      <c r="B237" s="3">
        <v>220</v>
      </c>
      <c r="C237" s="3" t="s">
        <v>585</v>
      </c>
      <c r="D237" s="3">
        <v>252063</v>
      </c>
      <c r="E237" s="3">
        <v>231208</v>
      </c>
      <c r="F237" s="5" t="s">
        <v>85</v>
      </c>
      <c r="G237" s="5">
        <v>201212</v>
      </c>
      <c r="H237" s="5">
        <v>232268</v>
      </c>
      <c r="I237" s="5" t="s">
        <v>586</v>
      </c>
      <c r="J237" s="5">
        <v>221347</v>
      </c>
      <c r="K237" s="5" t="s">
        <v>80</v>
      </c>
      <c r="L237" s="5" t="s">
        <v>80</v>
      </c>
      <c r="M237" s="5" t="s">
        <v>81</v>
      </c>
      <c r="N237" s="5">
        <v>6.59</v>
      </c>
      <c r="O237" s="5">
        <v>9.31</v>
      </c>
      <c r="P237" s="5">
        <v>12.84</v>
      </c>
      <c r="Q237" s="5">
        <v>10.92</v>
      </c>
      <c r="R237" s="5">
        <v>2.13</v>
      </c>
      <c r="S237" s="5">
        <v>1.46</v>
      </c>
      <c r="T237" s="5">
        <v>1.94</v>
      </c>
      <c r="U237" s="5">
        <v>2.0299999999999998</v>
      </c>
      <c r="V237" s="5">
        <v>19.68</v>
      </c>
      <c r="W237" s="5">
        <v>11.92</v>
      </c>
      <c r="X237" s="5">
        <v>-1.36</v>
      </c>
      <c r="Y237" s="5">
        <v>-1.67</v>
      </c>
      <c r="Z237" s="5">
        <v>-1.46</v>
      </c>
      <c r="AA237" s="5">
        <v>-7.88</v>
      </c>
      <c r="AB237" s="5">
        <v>10.97</v>
      </c>
      <c r="AC237" s="5">
        <v>0.88</v>
      </c>
      <c r="AD237" s="5">
        <v>-37.67</v>
      </c>
      <c r="AE237" s="5">
        <v>-0.64</v>
      </c>
      <c r="AF237" s="5">
        <v>0.14000000000000001</v>
      </c>
      <c r="AG237" s="5">
        <v>-0.05</v>
      </c>
      <c r="AH237" s="5">
        <v>-0.01</v>
      </c>
      <c r="AI237" s="5">
        <v>0.21</v>
      </c>
      <c r="AJ237" s="5">
        <v>0.13</v>
      </c>
      <c r="AK237" s="5">
        <v>0.05</v>
      </c>
      <c r="AL237" s="5">
        <v>-0.02</v>
      </c>
      <c r="AM237" s="5">
        <v>0.02</v>
      </c>
      <c r="AN237" s="5">
        <v>0.11</v>
      </c>
      <c r="AO237" s="5">
        <v>7.0000000000000007E-2</v>
      </c>
      <c r="AP237" s="5">
        <v>-0.46</v>
      </c>
      <c r="AQ237" s="5">
        <v>2.98</v>
      </c>
      <c r="AR237" s="5">
        <v>0</v>
      </c>
      <c r="AS237" s="5">
        <v>-0.35</v>
      </c>
      <c r="AT237" s="5">
        <v>-0.44</v>
      </c>
      <c r="AU237" s="5">
        <v>-0.52</v>
      </c>
      <c r="AV237" s="5">
        <v>0.37</v>
      </c>
      <c r="AW237" s="5">
        <v>157.71</v>
      </c>
      <c r="AX237" s="20">
        <v>224.82999999999899</v>
      </c>
      <c r="AY237" s="20">
        <v>209.17400000000001</v>
      </c>
      <c r="AZ237" s="20">
        <v>229.727</v>
      </c>
      <c r="BA237" s="21">
        <v>17.7</v>
      </c>
      <c r="BB237" s="21">
        <v>3.3</v>
      </c>
      <c r="BC237" s="21">
        <v>18.7</v>
      </c>
      <c r="BD237" s="21">
        <v>99.7</v>
      </c>
    </row>
    <row r="238" spans="2:56" x14ac:dyDescent="0.3">
      <c r="B238" s="3">
        <v>221</v>
      </c>
      <c r="C238" s="3" t="s">
        <v>587</v>
      </c>
      <c r="D238" s="3">
        <v>250195</v>
      </c>
      <c r="E238" s="3">
        <v>242014</v>
      </c>
      <c r="F238" s="5" t="s">
        <v>231</v>
      </c>
      <c r="G238" s="5" t="s">
        <v>823</v>
      </c>
      <c r="H238" s="5">
        <v>220286</v>
      </c>
      <c r="I238" s="5" t="s">
        <v>588</v>
      </c>
      <c r="J238" s="5">
        <v>200716</v>
      </c>
      <c r="K238" s="5" t="s">
        <v>67</v>
      </c>
      <c r="L238" s="5" t="s">
        <v>67</v>
      </c>
      <c r="M238" s="5" t="s">
        <v>81</v>
      </c>
      <c r="N238" s="5">
        <v>7.62</v>
      </c>
      <c r="O238" s="5">
        <v>10.96</v>
      </c>
      <c r="P238" s="5">
        <v>14.51</v>
      </c>
      <c r="Q238" s="5">
        <v>11.73</v>
      </c>
      <c r="R238" s="5">
        <v>2.06</v>
      </c>
      <c r="S238" s="5">
        <v>1.48</v>
      </c>
      <c r="T238" s="5">
        <v>2.78</v>
      </c>
      <c r="U238" s="5">
        <v>3.35</v>
      </c>
      <c r="V238" s="5">
        <v>15.01</v>
      </c>
      <c r="W238" s="5">
        <v>10.53</v>
      </c>
      <c r="X238" s="5">
        <v>0.47</v>
      </c>
      <c r="Y238" s="5">
        <v>-0.04</v>
      </c>
      <c r="Z238" s="5">
        <v>-0.33</v>
      </c>
      <c r="AA238" s="5">
        <v>-12.29</v>
      </c>
      <c r="AB238" s="5">
        <v>18.54</v>
      </c>
      <c r="AC238" s="5">
        <v>-3.94</v>
      </c>
      <c r="AD238" s="5">
        <v>-60.04</v>
      </c>
      <c r="AE238" s="5">
        <v>-0.92</v>
      </c>
      <c r="AF238" s="5">
        <v>-0.44</v>
      </c>
      <c r="AG238" s="5">
        <v>-0.22</v>
      </c>
      <c r="AH238" s="5">
        <v>-0.16</v>
      </c>
      <c r="AI238" s="5">
        <v>0.32</v>
      </c>
      <c r="AJ238" s="5">
        <v>0.13</v>
      </c>
      <c r="AK238" s="5">
        <v>0.09</v>
      </c>
      <c r="AL238" s="5">
        <v>0.01</v>
      </c>
      <c r="AM238" s="5">
        <v>0.15</v>
      </c>
      <c r="AN238" s="5">
        <v>0.08</v>
      </c>
      <c r="AO238" s="5">
        <v>0.72</v>
      </c>
      <c r="AP238" s="5">
        <v>-0.41</v>
      </c>
      <c r="AQ238" s="5">
        <v>1.43</v>
      </c>
      <c r="AR238" s="5">
        <v>0</v>
      </c>
      <c r="AS238" s="5">
        <v>-0.36</v>
      </c>
      <c r="AT238" s="5">
        <v>-0.8</v>
      </c>
      <c r="AU238" s="5">
        <v>-0.33</v>
      </c>
      <c r="AV238" s="5">
        <v>0.53</v>
      </c>
      <c r="AW238" s="5">
        <v>156.28</v>
      </c>
      <c r="AX238" s="20">
        <v>229.38049999999899</v>
      </c>
      <c r="AY238" s="20">
        <v>221.49950000000001</v>
      </c>
      <c r="AZ238" s="20">
        <v>211.0565</v>
      </c>
      <c r="BA238" s="21">
        <v>19.100000000000001</v>
      </c>
      <c r="BB238" s="21">
        <v>3.2</v>
      </c>
      <c r="BC238" s="21">
        <v>16.8</v>
      </c>
      <c r="BD238" s="21">
        <v>99.8</v>
      </c>
    </row>
    <row r="239" spans="2:56" x14ac:dyDescent="0.3">
      <c r="B239" s="3">
        <v>222</v>
      </c>
      <c r="C239" s="3" t="s">
        <v>589</v>
      </c>
      <c r="D239" s="3">
        <v>251495</v>
      </c>
      <c r="E239" s="3">
        <v>231208</v>
      </c>
      <c r="F239" s="5" t="s">
        <v>85</v>
      </c>
      <c r="G239" s="5">
        <v>201212</v>
      </c>
      <c r="H239" s="5">
        <v>231105</v>
      </c>
      <c r="I239" s="5" t="s">
        <v>590</v>
      </c>
      <c r="J239" s="5">
        <v>210412</v>
      </c>
      <c r="K239" s="5" t="s">
        <v>80</v>
      </c>
      <c r="L239" s="5" t="s">
        <v>80</v>
      </c>
      <c r="M239" s="5" t="s">
        <v>153</v>
      </c>
      <c r="N239" s="5">
        <v>5.44</v>
      </c>
      <c r="O239" s="5">
        <v>7.57</v>
      </c>
      <c r="P239" s="5">
        <v>9.68</v>
      </c>
      <c r="Q239" s="5">
        <v>7.68</v>
      </c>
      <c r="R239" s="5">
        <v>2.59</v>
      </c>
      <c r="S239" s="5">
        <v>1.85</v>
      </c>
      <c r="T239" s="5">
        <v>2.82</v>
      </c>
      <c r="U239" s="5">
        <v>3.02</v>
      </c>
      <c r="V239" s="5">
        <v>17.54</v>
      </c>
      <c r="W239" s="5">
        <v>15.44</v>
      </c>
      <c r="X239" s="5">
        <v>-0.57999999999999996</v>
      </c>
      <c r="Y239" s="5">
        <v>-0.56000000000000005</v>
      </c>
      <c r="Z239" s="5">
        <v>-0.63</v>
      </c>
      <c r="AA239" s="5">
        <v>-11.33</v>
      </c>
      <c r="AB239" s="5">
        <v>16.329999999999998</v>
      </c>
      <c r="AC239" s="5">
        <v>0.59</v>
      </c>
      <c r="AD239" s="5">
        <v>-52.55</v>
      </c>
      <c r="AE239" s="5">
        <v>-0.74</v>
      </c>
      <c r="AF239" s="5">
        <v>-0.28999999999999998</v>
      </c>
      <c r="AG239" s="5">
        <v>-0.34</v>
      </c>
      <c r="AH239" s="5">
        <v>-0.04</v>
      </c>
      <c r="AI239" s="5">
        <v>0.35</v>
      </c>
      <c r="AJ239" s="5">
        <v>0.3</v>
      </c>
      <c r="AK239" s="5">
        <v>0.11</v>
      </c>
      <c r="AL239" s="5">
        <v>0.01</v>
      </c>
      <c r="AM239" s="5">
        <v>0.1</v>
      </c>
      <c r="AN239" s="5">
        <v>0.1</v>
      </c>
      <c r="AO239" s="5">
        <v>0.12</v>
      </c>
      <c r="AP239" s="5">
        <v>0.35</v>
      </c>
      <c r="AQ239" s="5">
        <v>-0.39</v>
      </c>
      <c r="AR239" s="5">
        <v>0</v>
      </c>
      <c r="AS239" s="5">
        <v>-0.28000000000000003</v>
      </c>
      <c r="AT239" s="5">
        <v>-0.76</v>
      </c>
      <c r="AU239" s="5">
        <v>-0.41</v>
      </c>
      <c r="AV239" s="5">
        <v>0.28999999999999998</v>
      </c>
      <c r="AW239" s="5">
        <v>163.27000000000001</v>
      </c>
      <c r="AX239" s="20">
        <v>247.360999999999</v>
      </c>
      <c r="AY239" s="20">
        <v>231.98299999999901</v>
      </c>
      <c r="AZ239" s="20">
        <v>238.982</v>
      </c>
      <c r="BA239" s="21">
        <v>19.600000000000001</v>
      </c>
      <c r="BB239" s="21">
        <v>3.4</v>
      </c>
      <c r="BC239" s="21">
        <v>17.399999999999999</v>
      </c>
      <c r="BD239" s="21">
        <v>99.3</v>
      </c>
    </row>
    <row r="240" spans="2:56" x14ac:dyDescent="0.3">
      <c r="B240" s="3">
        <v>223</v>
      </c>
      <c r="C240" s="3" t="s">
        <v>591</v>
      </c>
      <c r="D240" s="3">
        <v>252281</v>
      </c>
      <c r="E240" s="3">
        <v>230101</v>
      </c>
      <c r="F240" s="5" t="s">
        <v>156</v>
      </c>
      <c r="G240" s="5">
        <v>211708</v>
      </c>
      <c r="H240" s="5">
        <v>230659</v>
      </c>
      <c r="I240" s="5" t="s">
        <v>592</v>
      </c>
      <c r="J240" s="5">
        <v>210412</v>
      </c>
      <c r="K240" s="5" t="s">
        <v>80</v>
      </c>
      <c r="L240" s="5" t="s">
        <v>80</v>
      </c>
      <c r="M240" s="5" t="s">
        <v>81</v>
      </c>
      <c r="N240" s="5">
        <v>5.9</v>
      </c>
      <c r="O240" s="5">
        <v>8.43</v>
      </c>
      <c r="P240" s="5">
        <v>9.83</v>
      </c>
      <c r="Q240" s="5">
        <v>7.98</v>
      </c>
      <c r="R240" s="5">
        <v>1.89</v>
      </c>
      <c r="S240" s="5">
        <v>1.26</v>
      </c>
      <c r="T240" s="5">
        <v>2.59</v>
      </c>
      <c r="U240" s="5">
        <v>2.89</v>
      </c>
      <c r="V240" s="5">
        <v>12.58</v>
      </c>
      <c r="W240" s="5">
        <v>6.72</v>
      </c>
      <c r="X240" s="5">
        <v>-0.17</v>
      </c>
      <c r="Y240" s="5">
        <v>-0.88</v>
      </c>
      <c r="Z240" s="5">
        <v>-2.13</v>
      </c>
      <c r="AA240" s="5">
        <v>-14.35</v>
      </c>
      <c r="AB240" s="5">
        <v>16.07</v>
      </c>
      <c r="AC240" s="5">
        <v>2.69</v>
      </c>
      <c r="AD240" s="5">
        <v>-66.989999999999995</v>
      </c>
      <c r="AE240" s="5">
        <v>-0.84</v>
      </c>
      <c r="AF240" s="5">
        <v>-0.49</v>
      </c>
      <c r="AG240" s="5">
        <v>-0.37</v>
      </c>
      <c r="AH240" s="5">
        <v>-0.1</v>
      </c>
      <c r="AI240" s="5">
        <v>0.33</v>
      </c>
      <c r="AJ240" s="5">
        <v>0.19</v>
      </c>
      <c r="AK240" s="5">
        <v>0.09</v>
      </c>
      <c r="AL240" s="5">
        <v>0.06</v>
      </c>
      <c r="AM240" s="5">
        <v>0.21</v>
      </c>
      <c r="AN240" s="5">
        <v>0.06</v>
      </c>
      <c r="AO240" s="5">
        <v>-0.05</v>
      </c>
      <c r="AP240" s="5">
        <v>-0.9</v>
      </c>
      <c r="AQ240" s="5">
        <v>2.6</v>
      </c>
      <c r="AR240" s="5">
        <v>0</v>
      </c>
      <c r="AS240" s="5">
        <v>-0.4</v>
      </c>
      <c r="AT240" s="5">
        <v>-0.38</v>
      </c>
      <c r="AU240" s="5">
        <v>-0.22</v>
      </c>
      <c r="AV240" s="5">
        <v>0.35</v>
      </c>
      <c r="AW240" s="5">
        <v>154.91</v>
      </c>
      <c r="AX240" s="20">
        <v>232.51549999999901</v>
      </c>
      <c r="AY240" s="20">
        <v>219.57300000000001</v>
      </c>
      <c r="AZ240" s="20">
        <v>219.1095</v>
      </c>
      <c r="BA240" s="21">
        <v>18.8</v>
      </c>
      <c r="BB240" s="21">
        <v>2.7</v>
      </c>
      <c r="BC240" s="21">
        <v>14.3</v>
      </c>
      <c r="BD240" s="21">
        <v>99.6</v>
      </c>
    </row>
    <row r="241" spans="2:56" x14ac:dyDescent="0.3">
      <c r="B241" s="3">
        <v>224</v>
      </c>
      <c r="C241" s="3" t="s">
        <v>593</v>
      </c>
      <c r="D241" s="3">
        <v>251612</v>
      </c>
      <c r="E241" s="3">
        <v>231208</v>
      </c>
      <c r="F241" s="5" t="s">
        <v>85</v>
      </c>
      <c r="G241" s="5">
        <v>201212</v>
      </c>
      <c r="H241" s="5">
        <v>231274</v>
      </c>
      <c r="I241" s="5" t="s">
        <v>594</v>
      </c>
      <c r="J241" s="5" t="s">
        <v>833</v>
      </c>
      <c r="K241" s="5" t="s">
        <v>80</v>
      </c>
      <c r="L241" s="5" t="s">
        <v>80</v>
      </c>
      <c r="M241" s="5" t="s">
        <v>81</v>
      </c>
      <c r="N241" s="5">
        <v>6.5</v>
      </c>
      <c r="O241" s="5">
        <v>8.06</v>
      </c>
      <c r="P241" s="5">
        <v>10.8</v>
      </c>
      <c r="Q241" s="5">
        <v>9.24</v>
      </c>
      <c r="R241" s="5">
        <v>2.63</v>
      </c>
      <c r="S241" s="5">
        <v>1.98</v>
      </c>
      <c r="T241" s="5">
        <v>3.1</v>
      </c>
      <c r="U241" s="5">
        <v>3.42</v>
      </c>
      <c r="V241" s="5">
        <v>18.37</v>
      </c>
      <c r="W241" s="5">
        <v>13.03</v>
      </c>
      <c r="X241" s="5">
        <v>0.67</v>
      </c>
      <c r="Y241" s="5">
        <v>0.81</v>
      </c>
      <c r="Z241" s="5">
        <v>-2.4300000000000002</v>
      </c>
      <c r="AA241" s="5">
        <v>-7.41</v>
      </c>
      <c r="AB241" s="5">
        <v>17.16</v>
      </c>
      <c r="AC241" s="5">
        <v>3.67</v>
      </c>
      <c r="AD241" s="5">
        <v>-28.63</v>
      </c>
      <c r="AE241" s="5">
        <v>-0.9</v>
      </c>
      <c r="AF241" s="5">
        <v>-0.59</v>
      </c>
      <c r="AG241" s="5">
        <v>-0.47</v>
      </c>
      <c r="AH241" s="5">
        <v>-0.23</v>
      </c>
      <c r="AI241" s="5">
        <v>0.32</v>
      </c>
      <c r="AJ241" s="5">
        <v>0.26</v>
      </c>
      <c r="AK241" s="5">
        <v>7.0000000000000007E-2</v>
      </c>
      <c r="AL241" s="5">
        <v>0.03</v>
      </c>
      <c r="AM241" s="5">
        <v>0.16</v>
      </c>
      <c r="AN241" s="5">
        <v>0.08</v>
      </c>
      <c r="AO241" s="5">
        <v>0.46</v>
      </c>
      <c r="AP241" s="5">
        <v>-0.82</v>
      </c>
      <c r="AQ241" s="5">
        <v>1.45</v>
      </c>
      <c r="AR241" s="5">
        <v>0</v>
      </c>
      <c r="AS241" s="5">
        <v>-0.45</v>
      </c>
      <c r="AT241" s="5">
        <v>-0.89</v>
      </c>
      <c r="AU241" s="5">
        <v>-0.39</v>
      </c>
      <c r="AV241" s="5">
        <v>0.41</v>
      </c>
      <c r="AW241" s="5">
        <v>154.33000000000001</v>
      </c>
      <c r="AX241" s="20">
        <v>232.09199999999899</v>
      </c>
      <c r="AY241" s="20">
        <v>223.24099999999899</v>
      </c>
      <c r="AZ241" s="20">
        <v>213.34399999999999</v>
      </c>
      <c r="BA241" s="21">
        <v>19.600000000000001</v>
      </c>
      <c r="BB241" s="21">
        <v>2.9</v>
      </c>
      <c r="BC241" s="21">
        <v>14.9</v>
      </c>
      <c r="BD241" s="21">
        <v>99.4</v>
      </c>
    </row>
    <row r="242" spans="2:56" hidden="1" x14ac:dyDescent="0.3">
      <c r="B242" s="3">
        <v>225</v>
      </c>
      <c r="C242" s="3" t="s">
        <v>595</v>
      </c>
      <c r="D242" s="3">
        <v>251952</v>
      </c>
      <c r="E242" s="3">
        <v>230101</v>
      </c>
      <c r="F242" s="5" t="s">
        <v>156</v>
      </c>
      <c r="G242" s="5">
        <v>211708</v>
      </c>
      <c r="H242" s="5">
        <v>231227</v>
      </c>
      <c r="I242" s="5" t="s">
        <v>596</v>
      </c>
      <c r="J242" s="5">
        <v>191150</v>
      </c>
      <c r="K242" s="5" t="s">
        <v>67</v>
      </c>
      <c r="L242" s="5" t="s">
        <v>67</v>
      </c>
      <c r="M242" s="5" t="s">
        <v>81</v>
      </c>
      <c r="N242" s="5">
        <v>2.88</v>
      </c>
      <c r="O242" s="5">
        <v>5.48</v>
      </c>
      <c r="P242" s="5">
        <v>7.85</v>
      </c>
      <c r="Q242" s="5">
        <v>5.77</v>
      </c>
      <c r="R242" s="5">
        <v>2.54</v>
      </c>
      <c r="S242" s="5">
        <v>2.17</v>
      </c>
      <c r="T242" s="5">
        <v>2.52</v>
      </c>
      <c r="U242" s="5">
        <v>3.15</v>
      </c>
      <c r="V242" s="5">
        <v>17.690000000000001</v>
      </c>
      <c r="W242" s="5">
        <v>11.35</v>
      </c>
      <c r="X242" s="5">
        <v>-0.89</v>
      </c>
      <c r="Y242" s="5">
        <v>-1.25</v>
      </c>
      <c r="Z242" s="5">
        <v>-2.4500000000000002</v>
      </c>
      <c r="AA242" s="5">
        <v>-11.47</v>
      </c>
      <c r="AB242" s="5">
        <v>18.87</v>
      </c>
      <c r="AC242" s="5">
        <v>3.95</v>
      </c>
      <c r="AD242" s="5">
        <v>-78.260000000000005</v>
      </c>
      <c r="AE242" s="5">
        <v>-0.36</v>
      </c>
      <c r="AF242" s="5">
        <v>-0.09</v>
      </c>
      <c r="AG242" s="5">
        <v>0.08</v>
      </c>
      <c r="AH242" s="5">
        <v>-0.3</v>
      </c>
      <c r="AI242" s="5">
        <v>0.16</v>
      </c>
      <c r="AJ242" s="5">
        <v>0.13</v>
      </c>
      <c r="AK242" s="5">
        <v>0.04</v>
      </c>
      <c r="AL242" s="5">
        <v>-0.02</v>
      </c>
      <c r="AM242" s="5">
        <v>7.0000000000000007E-2</v>
      </c>
      <c r="AN242" s="5">
        <v>0.05</v>
      </c>
      <c r="AO242" s="5">
        <v>-0.69</v>
      </c>
      <c r="AP242" s="5">
        <v>-0.09</v>
      </c>
      <c r="AQ242" s="5">
        <v>-2.2599999999999998</v>
      </c>
      <c r="AR242" s="5">
        <v>0</v>
      </c>
      <c r="AS242" s="5">
        <v>-0.16</v>
      </c>
      <c r="AT242" s="5">
        <v>-0.27</v>
      </c>
      <c r="AU242" s="5">
        <v>-0.28000000000000003</v>
      </c>
      <c r="AV242" s="5">
        <v>0.45</v>
      </c>
      <c r="AW242" s="5">
        <v>144.80000000000001</v>
      </c>
      <c r="AX242" s="20">
        <v>222.51900000000001</v>
      </c>
      <c r="AY242" s="20">
        <v>201.61349999999999</v>
      </c>
      <c r="AZ242" s="20">
        <v>215.114</v>
      </c>
      <c r="BA242" s="21">
        <v>18.5</v>
      </c>
      <c r="BB242" s="21">
        <v>3.7</v>
      </c>
      <c r="BC242" s="21">
        <v>20</v>
      </c>
      <c r="BD242" s="21">
        <v>99.7</v>
      </c>
    </row>
    <row r="243" spans="2:56" x14ac:dyDescent="0.3">
      <c r="B243" s="3">
        <v>226</v>
      </c>
      <c r="C243" s="3" t="s">
        <v>597</v>
      </c>
      <c r="D243" s="3">
        <v>252034</v>
      </c>
      <c r="E243" s="3">
        <v>231417</v>
      </c>
      <c r="F243" s="5" t="s">
        <v>125</v>
      </c>
      <c r="G243" s="5">
        <v>221267</v>
      </c>
      <c r="H243" s="5">
        <v>230362</v>
      </c>
      <c r="I243" s="5" t="s">
        <v>211</v>
      </c>
      <c r="J243" s="5">
        <v>211503</v>
      </c>
      <c r="K243" s="5" t="s">
        <v>80</v>
      </c>
      <c r="L243" s="5" t="s">
        <v>80</v>
      </c>
      <c r="M243" s="5" t="s">
        <v>81</v>
      </c>
      <c r="N243" s="5">
        <v>3.84</v>
      </c>
      <c r="O243" s="5">
        <v>6.48</v>
      </c>
      <c r="P243" s="5">
        <v>8.01</v>
      </c>
      <c r="Q243" s="5">
        <v>4.1500000000000004</v>
      </c>
      <c r="R243" s="5">
        <v>2.57</v>
      </c>
      <c r="S243" s="5">
        <v>1.82</v>
      </c>
      <c r="T243" s="5">
        <v>2.96</v>
      </c>
      <c r="U243" s="5">
        <v>3.42</v>
      </c>
      <c r="V243" s="5">
        <v>22.46</v>
      </c>
      <c r="W243" s="5">
        <v>16.02</v>
      </c>
      <c r="X243" s="5">
        <v>-0.92</v>
      </c>
      <c r="Y243" s="5">
        <v>-1.28</v>
      </c>
      <c r="Z243" s="5">
        <v>-1.17</v>
      </c>
      <c r="AA243" s="5">
        <v>-12</v>
      </c>
      <c r="AB243" s="5">
        <v>17.37</v>
      </c>
      <c r="AC243" s="5">
        <v>0.17</v>
      </c>
      <c r="AD243" s="5">
        <v>-56.34</v>
      </c>
      <c r="AE243" s="5">
        <v>-0.65</v>
      </c>
      <c r="AF243" s="5">
        <v>-0.4</v>
      </c>
      <c r="AG243" s="5">
        <v>0.26</v>
      </c>
      <c r="AH243" s="5">
        <v>0.01</v>
      </c>
      <c r="AI243" s="5">
        <v>0.28999999999999998</v>
      </c>
      <c r="AJ243" s="5">
        <v>0.18</v>
      </c>
      <c r="AK243" s="5">
        <v>0.08</v>
      </c>
      <c r="AL243" s="5">
        <v>0.04</v>
      </c>
      <c r="AM243" s="5">
        <v>0.16</v>
      </c>
      <c r="AN243" s="5">
        <v>0.05</v>
      </c>
      <c r="AO243" s="5">
        <v>1.03</v>
      </c>
      <c r="AP243" s="5">
        <v>0.74</v>
      </c>
      <c r="AQ243" s="5">
        <v>-2.65</v>
      </c>
      <c r="AR243" s="5">
        <v>0</v>
      </c>
      <c r="AS243" s="5">
        <v>-0.34</v>
      </c>
      <c r="AT243" s="5">
        <v>-0.66</v>
      </c>
      <c r="AU243" s="5">
        <v>-0.5</v>
      </c>
      <c r="AV243" s="5">
        <v>0.32</v>
      </c>
      <c r="AW243" s="5">
        <v>156.51</v>
      </c>
      <c r="AX243" s="20">
        <v>240.64750000000001</v>
      </c>
      <c r="AY243" s="20">
        <v>221.3535</v>
      </c>
      <c r="AZ243" s="20">
        <v>238.5855</v>
      </c>
      <c r="BA243" s="21">
        <v>18</v>
      </c>
      <c r="BB243" s="21">
        <v>3.4</v>
      </c>
      <c r="BC243" s="21">
        <v>19</v>
      </c>
      <c r="BD243" s="21">
        <v>99.5</v>
      </c>
    </row>
    <row r="244" spans="2:56" hidden="1" x14ac:dyDescent="0.3">
      <c r="B244" s="3">
        <v>227</v>
      </c>
      <c r="C244" s="3" t="s">
        <v>598</v>
      </c>
      <c r="D244" s="3">
        <v>251683</v>
      </c>
      <c r="E244" s="3">
        <v>231892</v>
      </c>
      <c r="F244" s="5" t="s">
        <v>199</v>
      </c>
      <c r="G244" s="5">
        <v>220638</v>
      </c>
      <c r="H244" s="5">
        <v>232825</v>
      </c>
      <c r="I244" s="5" t="s">
        <v>599</v>
      </c>
      <c r="J244" s="5">
        <v>201212</v>
      </c>
      <c r="K244" s="5" t="s">
        <v>80</v>
      </c>
      <c r="L244" s="5" t="s">
        <v>80</v>
      </c>
      <c r="M244" s="5" t="s">
        <v>81</v>
      </c>
      <c r="N244" s="5">
        <v>3.69</v>
      </c>
      <c r="O244" s="5">
        <v>5.93</v>
      </c>
      <c r="P244" s="5">
        <v>8.5500000000000007</v>
      </c>
      <c r="Q244" s="5">
        <v>5.75</v>
      </c>
      <c r="R244" s="5">
        <v>2.57</v>
      </c>
      <c r="S244" s="5">
        <v>2.21</v>
      </c>
      <c r="T244" s="5">
        <v>2.0499999999999998</v>
      </c>
      <c r="U244" s="5">
        <v>2.58</v>
      </c>
      <c r="V244" s="5">
        <v>14.4</v>
      </c>
      <c r="W244" s="5">
        <v>10.47</v>
      </c>
      <c r="X244" s="5">
        <v>-0.65</v>
      </c>
      <c r="Y244" s="5">
        <v>-0.7</v>
      </c>
      <c r="Z244" s="5">
        <v>-0.81</v>
      </c>
      <c r="AA244" s="5">
        <v>-10.119999999999999</v>
      </c>
      <c r="AB244" s="5">
        <v>16.37</v>
      </c>
      <c r="AC244" s="5">
        <v>1.18</v>
      </c>
      <c r="AD244" s="5">
        <v>-51.89</v>
      </c>
      <c r="AE244" s="5">
        <v>-1.33</v>
      </c>
      <c r="AF244" s="5">
        <v>-0.72</v>
      </c>
      <c r="AG244" s="5">
        <v>-0.35</v>
      </c>
      <c r="AH244" s="5">
        <v>-0.15</v>
      </c>
      <c r="AI244" s="5">
        <v>0.22</v>
      </c>
      <c r="AJ244" s="5">
        <v>0.34</v>
      </c>
      <c r="AK244" s="5">
        <v>0.09</v>
      </c>
      <c r="AL244" s="5">
        <v>0.02</v>
      </c>
      <c r="AM244" s="5">
        <v>0</v>
      </c>
      <c r="AN244" s="5">
        <v>0.08</v>
      </c>
      <c r="AO244" s="5">
        <v>1.02</v>
      </c>
      <c r="AP244" s="5">
        <v>0.53</v>
      </c>
      <c r="AQ244" s="5">
        <v>-0.02</v>
      </c>
      <c r="AR244" s="5">
        <v>0</v>
      </c>
      <c r="AS244" s="5">
        <v>-0.37</v>
      </c>
      <c r="AT244" s="5">
        <v>-0.05</v>
      </c>
      <c r="AU244" s="5">
        <v>-0.31</v>
      </c>
      <c r="AV244" s="5">
        <v>0.25</v>
      </c>
      <c r="AW244" s="5">
        <v>154.13999999999999</v>
      </c>
      <c r="AX244" s="20">
        <v>231.75450000000001</v>
      </c>
      <c r="AY244" s="20">
        <v>215.92750000000001</v>
      </c>
      <c r="AZ244" s="20">
        <v>220.03099999999901</v>
      </c>
      <c r="BA244" s="21">
        <v>18.3</v>
      </c>
      <c r="BB244" s="21">
        <v>3.4</v>
      </c>
      <c r="BC244" s="21">
        <v>18.399999999999999</v>
      </c>
      <c r="BD244" s="21">
        <v>99.4</v>
      </c>
    </row>
    <row r="245" spans="2:56" hidden="1" x14ac:dyDescent="0.3">
      <c r="B245" s="3">
        <v>228</v>
      </c>
      <c r="C245" s="3" t="s">
        <v>600</v>
      </c>
      <c r="D245" s="3">
        <v>251839</v>
      </c>
      <c r="E245" s="3">
        <v>230101</v>
      </c>
      <c r="F245" s="5" t="s">
        <v>156</v>
      </c>
      <c r="G245" s="5">
        <v>211708</v>
      </c>
      <c r="H245" s="5">
        <v>230224</v>
      </c>
      <c r="I245" s="5" t="s">
        <v>601</v>
      </c>
      <c r="J245" s="5">
        <v>200160</v>
      </c>
      <c r="K245" s="5" t="s">
        <v>67</v>
      </c>
      <c r="L245" s="5" t="s">
        <v>67</v>
      </c>
      <c r="M245" s="5" t="s">
        <v>81</v>
      </c>
      <c r="N245" s="5">
        <v>3.71</v>
      </c>
      <c r="O245" s="5">
        <v>5.15</v>
      </c>
      <c r="P245" s="5">
        <v>6.19</v>
      </c>
      <c r="Q245" s="5">
        <v>3.97</v>
      </c>
      <c r="R245" s="5">
        <v>0.64</v>
      </c>
      <c r="S245" s="5">
        <v>0.39</v>
      </c>
      <c r="T245" s="5">
        <v>1.5</v>
      </c>
      <c r="U245" s="5">
        <v>1.71</v>
      </c>
      <c r="V245" s="5">
        <v>24.93</v>
      </c>
      <c r="W245" s="5">
        <v>20.83</v>
      </c>
      <c r="X245" s="5">
        <v>0.56999999999999995</v>
      </c>
      <c r="Y245" s="5">
        <v>0.22</v>
      </c>
      <c r="Z245" s="5">
        <v>-1.1499999999999999</v>
      </c>
      <c r="AA245" s="5">
        <v>-15.55</v>
      </c>
      <c r="AB245" s="5">
        <v>16.09</v>
      </c>
      <c r="AC245" s="5">
        <v>3.57</v>
      </c>
      <c r="AD245" s="5">
        <v>-56.03</v>
      </c>
      <c r="AE245" s="5">
        <v>-1.19</v>
      </c>
      <c r="AF245" s="5">
        <v>-0.34</v>
      </c>
      <c r="AG245" s="5">
        <v>0.08</v>
      </c>
      <c r="AH245" s="5">
        <v>7.0000000000000007E-2</v>
      </c>
      <c r="AI245" s="5">
        <v>0.08</v>
      </c>
      <c r="AJ245" s="5">
        <v>0.05</v>
      </c>
      <c r="AK245" s="5">
        <v>0.01</v>
      </c>
      <c r="AL245" s="5">
        <v>0.01</v>
      </c>
      <c r="AM245" s="5">
        <v>0</v>
      </c>
      <c r="AN245" s="5">
        <v>0.05</v>
      </c>
      <c r="AO245" s="5">
        <v>-0.56000000000000005</v>
      </c>
      <c r="AP245" s="5">
        <v>-0.88</v>
      </c>
      <c r="AQ245" s="5">
        <v>1.97</v>
      </c>
      <c r="AR245" s="5">
        <v>0</v>
      </c>
      <c r="AS245" s="5">
        <v>-0.23</v>
      </c>
      <c r="AT245" s="5">
        <v>-0.11</v>
      </c>
      <c r="AU245" s="5">
        <v>-0.13</v>
      </c>
      <c r="AV245" s="5">
        <v>0.21</v>
      </c>
      <c r="AW245" s="5">
        <v>148.49</v>
      </c>
      <c r="AX245" s="20">
        <v>196.13799999999901</v>
      </c>
      <c r="AY245" s="20">
        <v>180.34450000000001</v>
      </c>
      <c r="AZ245" s="20">
        <v>187.902999999999</v>
      </c>
      <c r="BA245" s="21">
        <v>20</v>
      </c>
      <c r="BB245" s="21">
        <v>3.9</v>
      </c>
      <c r="BC245" s="21">
        <v>19.3</v>
      </c>
      <c r="BD245" s="21">
        <v>99.4</v>
      </c>
    </row>
    <row r="246" spans="2:56" x14ac:dyDescent="0.3">
      <c r="B246" s="3">
        <v>229</v>
      </c>
      <c r="C246" s="3" t="s">
        <v>602</v>
      </c>
      <c r="D246" s="3">
        <v>250391</v>
      </c>
      <c r="E246" s="3">
        <v>230665</v>
      </c>
      <c r="F246" s="5" t="s">
        <v>98</v>
      </c>
      <c r="G246" s="5">
        <v>201212</v>
      </c>
      <c r="H246" s="5">
        <v>171184</v>
      </c>
      <c r="I246" s="5" t="s">
        <v>603</v>
      </c>
      <c r="J246" s="5">
        <v>130604</v>
      </c>
      <c r="K246" s="5" t="s">
        <v>100</v>
      </c>
      <c r="L246" s="5" t="s">
        <v>80</v>
      </c>
      <c r="M246" s="5" t="s">
        <v>81</v>
      </c>
      <c r="N246" s="5">
        <v>4.45</v>
      </c>
      <c r="O246" s="5">
        <v>7.18</v>
      </c>
      <c r="P246" s="5">
        <v>9.6</v>
      </c>
      <c r="Q246" s="5">
        <v>6.02</v>
      </c>
      <c r="R246" s="5">
        <v>1.23</v>
      </c>
      <c r="S246" s="5">
        <v>0.85</v>
      </c>
      <c r="T246" s="5">
        <v>0.94</v>
      </c>
      <c r="U246" s="5">
        <v>1.05</v>
      </c>
      <c r="V246" s="5">
        <v>25.09</v>
      </c>
      <c r="W246" s="5">
        <v>21.3</v>
      </c>
      <c r="X246" s="5">
        <v>-0.68</v>
      </c>
      <c r="Y246" s="5">
        <v>-1.1100000000000001</v>
      </c>
      <c r="Z246" s="5">
        <v>-2.12</v>
      </c>
      <c r="AA246" s="5">
        <v>-12.94</v>
      </c>
      <c r="AB246" s="5">
        <v>14.88</v>
      </c>
      <c r="AC246" s="5">
        <v>1.86</v>
      </c>
      <c r="AD246" s="5">
        <v>-48.49</v>
      </c>
      <c r="AE246" s="5">
        <v>-0.6</v>
      </c>
      <c r="AF246" s="5">
        <v>0.22</v>
      </c>
      <c r="AG246" s="5">
        <v>-0.03</v>
      </c>
      <c r="AH246" s="5">
        <v>-0.23</v>
      </c>
      <c r="AI246" s="5">
        <v>0.27</v>
      </c>
      <c r="AJ246" s="5">
        <v>7.0000000000000007E-2</v>
      </c>
      <c r="AK246" s="5">
        <v>0.08</v>
      </c>
      <c r="AL246" s="5">
        <v>0.02</v>
      </c>
      <c r="AM246" s="5">
        <v>0.16</v>
      </c>
      <c r="AN246" s="5">
        <v>0.04</v>
      </c>
      <c r="AO246" s="5">
        <v>0.15</v>
      </c>
      <c r="AP246" s="5">
        <v>-0.09</v>
      </c>
      <c r="AQ246" s="5">
        <v>2.48</v>
      </c>
      <c r="AR246" s="5">
        <v>0</v>
      </c>
      <c r="AS246" s="5">
        <v>-0.24</v>
      </c>
      <c r="AT246" s="5">
        <v>-0.17</v>
      </c>
      <c r="AU246" s="5">
        <v>-0.38</v>
      </c>
      <c r="AV246" s="5">
        <v>0.27</v>
      </c>
      <c r="AW246" s="5">
        <v>158.78</v>
      </c>
      <c r="AX246" s="20">
        <v>225.2345</v>
      </c>
      <c r="AY246" s="20">
        <v>204.58699999999999</v>
      </c>
      <c r="AZ246" s="20">
        <v>227.35</v>
      </c>
      <c r="BA246" s="21">
        <v>17.8</v>
      </c>
      <c r="BB246" s="21">
        <v>2.9</v>
      </c>
      <c r="BC246" s="21">
        <v>16.3</v>
      </c>
      <c r="BD246" s="21">
        <v>100</v>
      </c>
    </row>
    <row r="247" spans="2:56" x14ac:dyDescent="0.3">
      <c r="B247" s="3">
        <v>230</v>
      </c>
      <c r="C247" s="3" t="s">
        <v>604</v>
      </c>
      <c r="D247" s="3">
        <v>251445</v>
      </c>
      <c r="E247" s="3">
        <v>231208</v>
      </c>
      <c r="F247" s="5" t="s">
        <v>85</v>
      </c>
      <c r="G247" s="5">
        <v>201212</v>
      </c>
      <c r="H247" s="5">
        <v>230797</v>
      </c>
      <c r="I247" s="5" t="s">
        <v>451</v>
      </c>
      <c r="J247" s="5">
        <v>211758</v>
      </c>
      <c r="K247" s="5" t="s">
        <v>80</v>
      </c>
      <c r="L247" s="5" t="s">
        <v>80</v>
      </c>
      <c r="M247" s="5" t="s">
        <v>81</v>
      </c>
      <c r="N247" s="5">
        <v>6.7</v>
      </c>
      <c r="O247" s="5">
        <v>9.4499999999999993</v>
      </c>
      <c r="P247" s="5">
        <v>11.58</v>
      </c>
      <c r="Q247" s="5">
        <v>8.68</v>
      </c>
      <c r="R247" s="5">
        <v>1.1000000000000001</v>
      </c>
      <c r="S247" s="5">
        <v>0.72</v>
      </c>
      <c r="T247" s="5">
        <v>1.57</v>
      </c>
      <c r="U247" s="5">
        <v>1.79</v>
      </c>
      <c r="V247" s="5">
        <v>22.46</v>
      </c>
      <c r="W247" s="5">
        <v>12.33</v>
      </c>
      <c r="X247" s="5">
        <v>-1.21</v>
      </c>
      <c r="Y247" s="5">
        <v>-1.22</v>
      </c>
      <c r="Z247" s="5">
        <v>-1.49</v>
      </c>
      <c r="AA247" s="5">
        <v>-15.05</v>
      </c>
      <c r="AB247" s="5">
        <v>15.49</v>
      </c>
      <c r="AC247" s="5">
        <v>-0.79</v>
      </c>
      <c r="AD247" s="5">
        <v>-49.35</v>
      </c>
      <c r="AE247" s="5">
        <v>-0.84</v>
      </c>
      <c r="AF247" s="5">
        <v>-0.42</v>
      </c>
      <c r="AG247" s="5">
        <v>-0.17</v>
      </c>
      <c r="AH247" s="5">
        <v>-0.21</v>
      </c>
      <c r="AI247" s="5">
        <v>0.25</v>
      </c>
      <c r="AJ247" s="5">
        <v>0.09</v>
      </c>
      <c r="AK247" s="5">
        <v>0.06</v>
      </c>
      <c r="AL247" s="5">
        <v>0.01</v>
      </c>
      <c r="AM247" s="5">
        <v>0.11</v>
      </c>
      <c r="AN247" s="5">
        <v>0.06</v>
      </c>
      <c r="AO247" s="5">
        <v>-0.01</v>
      </c>
      <c r="AP247" s="5">
        <v>-0.49</v>
      </c>
      <c r="AQ247" s="5">
        <v>3.86</v>
      </c>
      <c r="AR247" s="5">
        <v>0</v>
      </c>
      <c r="AS247" s="5">
        <v>-0.21</v>
      </c>
      <c r="AT247" s="5">
        <v>-0.57999999999999996</v>
      </c>
      <c r="AU247" s="5">
        <v>-0.32</v>
      </c>
      <c r="AV247" s="5">
        <v>0.41</v>
      </c>
      <c r="AW247" s="5">
        <v>161.38</v>
      </c>
      <c r="AX247" s="20">
        <v>233.14400000000001</v>
      </c>
      <c r="AY247" s="20">
        <v>214.714</v>
      </c>
      <c r="AZ247" s="20">
        <v>231.12549999999999</v>
      </c>
      <c r="BA247" s="21">
        <v>17.899999999999999</v>
      </c>
      <c r="BB247" s="21">
        <v>2.6</v>
      </c>
      <c r="BC247" s="21">
        <v>14.6</v>
      </c>
      <c r="BD247" s="21">
        <v>99.5</v>
      </c>
    </row>
    <row r="248" spans="2:56" x14ac:dyDescent="0.3">
      <c r="B248" s="3">
        <v>231</v>
      </c>
      <c r="C248" s="3" t="s">
        <v>605</v>
      </c>
      <c r="D248" s="3">
        <v>251110</v>
      </c>
      <c r="E248" s="3">
        <v>242555</v>
      </c>
      <c r="F248" s="5" t="s">
        <v>192</v>
      </c>
      <c r="G248" s="5">
        <v>232189</v>
      </c>
      <c r="H248" s="5">
        <v>200544</v>
      </c>
      <c r="I248" s="5" t="s">
        <v>606</v>
      </c>
      <c r="J248" s="5">
        <v>182055</v>
      </c>
      <c r="K248" s="5" t="s">
        <v>80</v>
      </c>
      <c r="L248" s="5" t="s">
        <v>80</v>
      </c>
      <c r="M248" s="5" t="s">
        <v>81</v>
      </c>
      <c r="N248" s="5">
        <v>7.06</v>
      </c>
      <c r="O248" s="5">
        <v>9.15</v>
      </c>
      <c r="P248" s="5">
        <v>12.87</v>
      </c>
      <c r="Q248" s="5">
        <v>9.43</v>
      </c>
      <c r="R248" s="5">
        <v>2.1800000000000002</v>
      </c>
      <c r="S248" s="5">
        <v>1.59</v>
      </c>
      <c r="T248" s="5">
        <v>2</v>
      </c>
      <c r="U248" s="5">
        <v>2.44</v>
      </c>
      <c r="V248" s="5">
        <v>18.11</v>
      </c>
      <c r="W248" s="5">
        <v>16.61</v>
      </c>
      <c r="X248" s="5">
        <v>-0.41</v>
      </c>
      <c r="Y248" s="5">
        <v>-0.71</v>
      </c>
      <c r="Z248" s="5">
        <v>-1.32</v>
      </c>
      <c r="AA248" s="5">
        <v>-11.88</v>
      </c>
      <c r="AB248" s="5">
        <v>17.059999999999999</v>
      </c>
      <c r="AC248" s="5">
        <v>-1.98</v>
      </c>
      <c r="AD248" s="5">
        <v>-51.68</v>
      </c>
      <c r="AE248" s="5">
        <v>-0.85</v>
      </c>
      <c r="AF248" s="5">
        <v>-0.51</v>
      </c>
      <c r="AG248" s="5">
        <v>0</v>
      </c>
      <c r="AH248" s="5">
        <v>-0.14000000000000001</v>
      </c>
      <c r="AI248" s="5">
        <v>0.28000000000000003</v>
      </c>
      <c r="AJ248" s="5">
        <v>0.14000000000000001</v>
      </c>
      <c r="AK248" s="5">
        <v>7.0000000000000007E-2</v>
      </c>
      <c r="AL248" s="5">
        <v>0.02</v>
      </c>
      <c r="AM248" s="5">
        <v>0.13</v>
      </c>
      <c r="AN248" s="5">
        <v>7.0000000000000007E-2</v>
      </c>
      <c r="AO248" s="5">
        <v>-0.44</v>
      </c>
      <c r="AP248" s="5">
        <v>0.26</v>
      </c>
      <c r="AQ248" s="5">
        <v>1.49</v>
      </c>
      <c r="AR248" s="5">
        <v>0</v>
      </c>
      <c r="AS248" s="5">
        <v>0.04</v>
      </c>
      <c r="AT248" s="5">
        <v>0.18</v>
      </c>
      <c r="AU248" s="5">
        <v>-0.56999999999999995</v>
      </c>
      <c r="AV248" s="5">
        <v>0.41</v>
      </c>
      <c r="AW248" s="5">
        <v>156.81</v>
      </c>
      <c r="AX248" s="20">
        <v>227.0395</v>
      </c>
      <c r="AY248" s="20">
        <v>213.74549999999999</v>
      </c>
      <c r="AZ248" s="20">
        <v>219.64749999999901</v>
      </c>
      <c r="BA248" s="21">
        <v>16.7</v>
      </c>
      <c r="BB248" s="21">
        <v>3.2</v>
      </c>
      <c r="BC248" s="21">
        <v>19.100000000000001</v>
      </c>
      <c r="BD248" s="21">
        <v>99.6</v>
      </c>
    </row>
    <row r="249" spans="2:56" hidden="1" x14ac:dyDescent="0.3">
      <c r="B249" s="3">
        <v>232</v>
      </c>
      <c r="C249" s="3" t="s">
        <v>607</v>
      </c>
      <c r="D249" s="3">
        <v>250787</v>
      </c>
      <c r="E249" s="3">
        <v>240872</v>
      </c>
      <c r="F249" s="5" t="s">
        <v>249</v>
      </c>
      <c r="G249" s="5" t="s">
        <v>825</v>
      </c>
      <c r="H249" s="5">
        <v>180928</v>
      </c>
      <c r="I249" s="5" t="s">
        <v>608</v>
      </c>
      <c r="J249" s="5" t="s">
        <v>834</v>
      </c>
      <c r="K249" s="5" t="s">
        <v>80</v>
      </c>
      <c r="L249" s="5" t="s">
        <v>80</v>
      </c>
      <c r="M249" s="5" t="s">
        <v>81</v>
      </c>
      <c r="N249" s="5">
        <v>4.71</v>
      </c>
      <c r="O249" s="5">
        <v>6.77</v>
      </c>
      <c r="P249" s="5">
        <v>8.9</v>
      </c>
      <c r="Q249" s="5">
        <v>5.67</v>
      </c>
      <c r="R249" s="5">
        <v>2</v>
      </c>
      <c r="S249" s="5">
        <v>1.57</v>
      </c>
      <c r="T249" s="5">
        <v>1.33</v>
      </c>
      <c r="U249" s="5">
        <v>1.85</v>
      </c>
      <c r="V249" s="5">
        <v>10.9</v>
      </c>
      <c r="W249" s="5">
        <v>5.6</v>
      </c>
      <c r="X249" s="5">
        <v>-1.56</v>
      </c>
      <c r="Y249" s="5">
        <v>-1.7</v>
      </c>
      <c r="Z249" s="5">
        <v>-1.22</v>
      </c>
      <c r="AA249" s="5">
        <v>-11.68</v>
      </c>
      <c r="AB249" s="5">
        <v>18.73</v>
      </c>
      <c r="AC249" s="5">
        <v>-0.1</v>
      </c>
      <c r="AD249" s="5">
        <v>1.29</v>
      </c>
      <c r="AE249" s="5">
        <v>-0.97</v>
      </c>
      <c r="AF249" s="5">
        <v>-0.49</v>
      </c>
      <c r="AG249" s="5">
        <v>-0.2</v>
      </c>
      <c r="AH249" s="5">
        <v>-0.01</v>
      </c>
      <c r="AI249" s="5">
        <v>0.22</v>
      </c>
      <c r="AJ249" s="5">
        <v>-0.02</v>
      </c>
      <c r="AK249" s="5">
        <v>0.03</v>
      </c>
      <c r="AL249" s="5">
        <v>0.04</v>
      </c>
      <c r="AM249" s="5">
        <v>0.23</v>
      </c>
      <c r="AN249" s="5">
        <v>0.01</v>
      </c>
      <c r="AO249" s="5">
        <v>0.5</v>
      </c>
      <c r="AP249" s="5">
        <v>0.77</v>
      </c>
      <c r="AQ249" s="5">
        <v>-0.15</v>
      </c>
      <c r="AR249" s="5">
        <v>0</v>
      </c>
      <c r="AS249" s="5">
        <v>-0.06</v>
      </c>
      <c r="AT249" s="5">
        <v>-0.02</v>
      </c>
      <c r="AU249" s="5">
        <v>-0.34</v>
      </c>
      <c r="AV249" s="5">
        <v>0.27</v>
      </c>
      <c r="AW249" s="5">
        <v>144.11000000000001</v>
      </c>
      <c r="AX249" s="20">
        <v>204.21899999999999</v>
      </c>
      <c r="AY249" s="20">
        <v>184.89949999999999</v>
      </c>
      <c r="AZ249" s="20">
        <v>194.00299999999999</v>
      </c>
      <c r="BA249" s="21">
        <v>16.600000000000001</v>
      </c>
      <c r="BB249" s="21">
        <v>3</v>
      </c>
      <c r="BC249" s="21">
        <v>18.2</v>
      </c>
      <c r="BD249" s="21">
        <v>99.6</v>
      </c>
    </row>
    <row r="250" spans="2:56" x14ac:dyDescent="0.3">
      <c r="B250" s="3">
        <v>233</v>
      </c>
      <c r="C250" s="3" t="s">
        <v>609</v>
      </c>
      <c r="D250" s="3">
        <v>250962</v>
      </c>
      <c r="E250" s="3">
        <v>230665</v>
      </c>
      <c r="F250" s="5" t="s">
        <v>98</v>
      </c>
      <c r="G250" s="5">
        <v>201212</v>
      </c>
      <c r="H250" s="5">
        <v>200892</v>
      </c>
      <c r="I250" s="5" t="s">
        <v>610</v>
      </c>
      <c r="J250" s="5">
        <v>707071</v>
      </c>
      <c r="K250" s="5" t="s">
        <v>80</v>
      </c>
      <c r="L250" s="5" t="s">
        <v>67</v>
      </c>
      <c r="M250" s="5" t="s">
        <v>81</v>
      </c>
      <c r="N250" s="5">
        <v>4.55</v>
      </c>
      <c r="O250" s="5">
        <v>5.53</v>
      </c>
      <c r="P250" s="5">
        <v>7.86</v>
      </c>
      <c r="Q250" s="5">
        <v>4.51</v>
      </c>
      <c r="R250" s="5">
        <v>1.41</v>
      </c>
      <c r="S250" s="5">
        <v>0.95</v>
      </c>
      <c r="T250" s="5">
        <v>2.86</v>
      </c>
      <c r="U250" s="5">
        <v>3.24</v>
      </c>
      <c r="V250" s="5">
        <v>15.84</v>
      </c>
      <c r="W250" s="5">
        <v>10.61</v>
      </c>
      <c r="X250" s="5">
        <v>-1.06</v>
      </c>
      <c r="Y250" s="5">
        <v>-1.23</v>
      </c>
      <c r="Z250" s="5">
        <v>-0.93</v>
      </c>
      <c r="AA250" s="5">
        <v>-7.99</v>
      </c>
      <c r="AB250" s="5">
        <v>12.01</v>
      </c>
      <c r="AC250" s="5">
        <v>-2.2799999999999998</v>
      </c>
      <c r="AD250" s="5">
        <v>-64.48</v>
      </c>
      <c r="AE250" s="5">
        <v>-0.6</v>
      </c>
      <c r="AF250" s="5">
        <v>-0.32</v>
      </c>
      <c r="AG250" s="5">
        <v>0.04</v>
      </c>
      <c r="AH250" s="5">
        <v>-0.18</v>
      </c>
      <c r="AI250" s="5">
        <v>0.33</v>
      </c>
      <c r="AJ250" s="5">
        <v>0.17</v>
      </c>
      <c r="AK250" s="5">
        <v>0.08</v>
      </c>
      <c r="AL250" s="5">
        <v>0.02</v>
      </c>
      <c r="AM250" s="5">
        <v>0.19</v>
      </c>
      <c r="AN250" s="5">
        <v>7.0000000000000007E-2</v>
      </c>
      <c r="AO250" s="5">
        <v>2.0099999999999998</v>
      </c>
      <c r="AP250" s="5">
        <v>-0.17</v>
      </c>
      <c r="AQ250" s="5">
        <v>-0.64</v>
      </c>
      <c r="AR250" s="5">
        <v>0</v>
      </c>
      <c r="AS250" s="5">
        <v>-0.25</v>
      </c>
      <c r="AT250" s="5">
        <v>-0.38</v>
      </c>
      <c r="AU250" s="5">
        <v>-0.71</v>
      </c>
      <c r="AV250" s="5">
        <v>0.3</v>
      </c>
      <c r="AW250" s="5">
        <v>158.59</v>
      </c>
      <c r="AX250" s="20">
        <v>225.91149999999999</v>
      </c>
      <c r="AY250" s="20">
        <v>210.71350000000001</v>
      </c>
      <c r="AZ250" s="20">
        <v>225.61500000000001</v>
      </c>
      <c r="BA250" s="21">
        <v>17.399999999999999</v>
      </c>
      <c r="BB250" s="21">
        <v>3.2</v>
      </c>
      <c r="BC250" s="21">
        <v>18.3</v>
      </c>
      <c r="BD250" s="21">
        <v>99.7</v>
      </c>
    </row>
    <row r="251" spans="2:56" x14ac:dyDescent="0.3">
      <c r="B251" s="3">
        <v>234</v>
      </c>
      <c r="C251" s="3" t="s">
        <v>611</v>
      </c>
      <c r="D251" s="3">
        <v>250647</v>
      </c>
      <c r="E251" s="3">
        <v>230511</v>
      </c>
      <c r="F251" s="5" t="s">
        <v>113</v>
      </c>
      <c r="G251" s="5">
        <v>211938</v>
      </c>
      <c r="H251" s="5">
        <v>191133</v>
      </c>
      <c r="I251" s="5" t="s">
        <v>612</v>
      </c>
      <c r="J251" s="5" t="s">
        <v>835</v>
      </c>
      <c r="K251" s="5" t="s">
        <v>80</v>
      </c>
      <c r="L251" s="5" t="s">
        <v>67</v>
      </c>
      <c r="M251" s="5" t="s">
        <v>153</v>
      </c>
      <c r="N251" s="5">
        <v>4.25</v>
      </c>
      <c r="O251" s="5">
        <v>7.4</v>
      </c>
      <c r="P251" s="5">
        <v>9.93</v>
      </c>
      <c r="Q251" s="5">
        <v>7.36</v>
      </c>
      <c r="R251" s="5">
        <v>1.84</v>
      </c>
      <c r="S251" s="5">
        <v>1.45</v>
      </c>
      <c r="T251" s="5">
        <v>0.91</v>
      </c>
      <c r="U251" s="5">
        <v>1.39</v>
      </c>
      <c r="V251" s="5">
        <v>12.64</v>
      </c>
      <c r="W251" s="5">
        <v>12</v>
      </c>
      <c r="X251" s="5">
        <v>-0.48</v>
      </c>
      <c r="Y251" s="5">
        <v>-0.96</v>
      </c>
      <c r="Z251" s="5">
        <v>-1.69</v>
      </c>
      <c r="AA251" s="5">
        <v>-11.86</v>
      </c>
      <c r="AB251" s="5">
        <v>12.89</v>
      </c>
      <c r="AC251" s="5">
        <v>-3.04</v>
      </c>
      <c r="AD251" s="5">
        <v>-40.65</v>
      </c>
      <c r="AE251" s="5">
        <v>-0.98</v>
      </c>
      <c r="AF251" s="5">
        <v>-0.51</v>
      </c>
      <c r="AG251" s="5">
        <v>-0.2</v>
      </c>
      <c r="AH251" s="5">
        <v>-0.18</v>
      </c>
      <c r="AI251" s="5">
        <v>0.24</v>
      </c>
      <c r="AJ251" s="5">
        <v>0.09</v>
      </c>
      <c r="AK251" s="5">
        <v>0.05</v>
      </c>
      <c r="AL251" s="5">
        <v>0.03</v>
      </c>
      <c r="AM251" s="5">
        <v>0.13</v>
      </c>
      <c r="AN251" s="5">
        <v>0.06</v>
      </c>
      <c r="AO251" s="5">
        <v>-1.25</v>
      </c>
      <c r="AP251" s="5">
        <v>0.31</v>
      </c>
      <c r="AQ251" s="5">
        <v>-1.27</v>
      </c>
      <c r="AR251" s="5">
        <v>0</v>
      </c>
      <c r="AS251" s="5">
        <v>-0.13</v>
      </c>
      <c r="AT251" s="5">
        <v>0.3</v>
      </c>
      <c r="AU251" s="5">
        <v>-0.25</v>
      </c>
      <c r="AV251" s="5">
        <v>0.34</v>
      </c>
      <c r="AW251" s="5">
        <v>148.05000000000001</v>
      </c>
      <c r="AX251" s="20">
        <v>206.79400000000001</v>
      </c>
      <c r="AY251" s="20">
        <v>194.114</v>
      </c>
      <c r="AZ251" s="20">
        <v>201.09299999999999</v>
      </c>
      <c r="BA251" s="21">
        <v>18.600000000000001</v>
      </c>
      <c r="BB251" s="21">
        <v>3.1</v>
      </c>
      <c r="BC251" s="21">
        <v>16.5</v>
      </c>
      <c r="BD251" s="21">
        <v>100</v>
      </c>
    </row>
    <row r="252" spans="2:56" x14ac:dyDescent="0.3">
      <c r="B252" s="3">
        <v>235</v>
      </c>
      <c r="C252" s="3" t="s">
        <v>613</v>
      </c>
      <c r="D252" s="3">
        <v>250839</v>
      </c>
      <c r="E252" s="3">
        <v>230665</v>
      </c>
      <c r="F252" s="5" t="s">
        <v>98</v>
      </c>
      <c r="G252" s="5">
        <v>201212</v>
      </c>
      <c r="H252" s="5">
        <v>211579</v>
      </c>
      <c r="I252" s="5" t="s">
        <v>614</v>
      </c>
      <c r="J252" s="5">
        <v>190829</v>
      </c>
      <c r="K252" s="5" t="s">
        <v>80</v>
      </c>
      <c r="L252" s="5" t="s">
        <v>80</v>
      </c>
      <c r="M252" s="5" t="s">
        <v>81</v>
      </c>
      <c r="N252" s="5">
        <v>4.41</v>
      </c>
      <c r="O252" s="5">
        <v>9.08</v>
      </c>
      <c r="P252" s="5">
        <v>11.99</v>
      </c>
      <c r="Q252" s="5">
        <v>10.050000000000001</v>
      </c>
      <c r="R252" s="5">
        <v>1.99</v>
      </c>
      <c r="S252" s="5">
        <v>1.29</v>
      </c>
      <c r="T252" s="5">
        <v>3.28</v>
      </c>
      <c r="U252" s="5">
        <v>3.4</v>
      </c>
      <c r="V252" s="5">
        <v>11.1</v>
      </c>
      <c r="W252" s="5">
        <v>7.21</v>
      </c>
      <c r="X252" s="5">
        <v>-0.47</v>
      </c>
      <c r="Y252" s="5">
        <v>-0.88</v>
      </c>
      <c r="Z252" s="5">
        <v>-2.79</v>
      </c>
      <c r="AA252" s="5">
        <v>-13.53</v>
      </c>
      <c r="AB252" s="5">
        <v>17.72</v>
      </c>
      <c r="AC252" s="5">
        <v>2.04</v>
      </c>
      <c r="AD252" s="5">
        <v>-60.78</v>
      </c>
      <c r="AE252" s="5">
        <v>-1.1399999999999999</v>
      </c>
      <c r="AF252" s="5">
        <v>0.14000000000000001</v>
      </c>
      <c r="AG252" s="5">
        <v>-0.03</v>
      </c>
      <c r="AH252" s="5">
        <v>-0.12</v>
      </c>
      <c r="AI252" s="5">
        <v>0.28000000000000003</v>
      </c>
      <c r="AJ252" s="5">
        <v>0.2</v>
      </c>
      <c r="AK252" s="5">
        <v>0.1</v>
      </c>
      <c r="AL252" s="5">
        <v>-0.02</v>
      </c>
      <c r="AM252" s="5">
        <v>7.0000000000000007E-2</v>
      </c>
      <c r="AN252" s="5">
        <v>0.09</v>
      </c>
      <c r="AO252" s="5">
        <v>1.06</v>
      </c>
      <c r="AP252" s="5">
        <v>-0.33</v>
      </c>
      <c r="AQ252" s="5">
        <v>0.83</v>
      </c>
      <c r="AR252" s="5">
        <v>0</v>
      </c>
      <c r="AS252" s="5">
        <v>-0.42</v>
      </c>
      <c r="AT252" s="5">
        <v>-0.67</v>
      </c>
      <c r="AU252" s="5">
        <v>-0.37</v>
      </c>
      <c r="AV252" s="5">
        <v>0.39</v>
      </c>
      <c r="AW252" s="5">
        <v>159.12</v>
      </c>
      <c r="AX252" s="20">
        <v>224.39999999999901</v>
      </c>
      <c r="AY252" s="20">
        <v>211.14949999999999</v>
      </c>
      <c r="AZ252" s="20">
        <v>210.17449999999999</v>
      </c>
      <c r="BA252" s="21">
        <v>18.8</v>
      </c>
      <c r="BB252" s="21">
        <v>2.6</v>
      </c>
      <c r="BC252" s="21">
        <v>13.6</v>
      </c>
      <c r="BD252" s="21">
        <v>99.7</v>
      </c>
    </row>
    <row r="253" spans="2:56" hidden="1" x14ac:dyDescent="0.3">
      <c r="B253" s="3">
        <v>236</v>
      </c>
      <c r="C253" s="3" t="s">
        <v>615</v>
      </c>
      <c r="D253" s="3">
        <v>250100</v>
      </c>
      <c r="E253" s="3">
        <v>230006</v>
      </c>
      <c r="F253" s="5" t="s">
        <v>129</v>
      </c>
      <c r="G253" s="5">
        <v>210997</v>
      </c>
      <c r="H253" s="5">
        <v>201259</v>
      </c>
      <c r="I253" s="5" t="s">
        <v>616</v>
      </c>
      <c r="J253" s="5">
        <v>172407</v>
      </c>
      <c r="K253" s="5" t="s">
        <v>67</v>
      </c>
      <c r="L253" s="5" t="s">
        <v>67</v>
      </c>
      <c r="M253" s="5" t="s">
        <v>81</v>
      </c>
      <c r="N253" s="5">
        <v>3.35</v>
      </c>
      <c r="O253" s="5">
        <v>6.12</v>
      </c>
      <c r="P253" s="5">
        <v>7.95</v>
      </c>
      <c r="Q253" s="5">
        <v>5.53</v>
      </c>
      <c r="R253" s="5">
        <v>1.7</v>
      </c>
      <c r="S253" s="5">
        <v>1.29</v>
      </c>
      <c r="T253" s="5">
        <v>0.33</v>
      </c>
      <c r="U253" s="5">
        <v>0.75</v>
      </c>
      <c r="V253" s="5">
        <v>16.89</v>
      </c>
      <c r="W253" s="5">
        <v>12.1</v>
      </c>
      <c r="X253" s="5">
        <v>-0.36</v>
      </c>
      <c r="Y253" s="5">
        <v>-0.71</v>
      </c>
      <c r="Z253" s="5">
        <v>-1.18</v>
      </c>
      <c r="AA253" s="5">
        <v>-13.67</v>
      </c>
      <c r="AB253" s="5">
        <v>13.28</v>
      </c>
      <c r="AC253" s="5">
        <v>-5.39</v>
      </c>
      <c r="AD253" s="5">
        <v>-28.8</v>
      </c>
      <c r="AE253" s="5">
        <v>-0.12</v>
      </c>
      <c r="AF253" s="5">
        <v>-0.48</v>
      </c>
      <c r="AG253" s="5">
        <v>-0.47</v>
      </c>
      <c r="AH253" s="5">
        <v>-0.16</v>
      </c>
      <c r="AI253" s="5">
        <v>0.11</v>
      </c>
      <c r="AJ253" s="5">
        <v>7.0000000000000007E-2</v>
      </c>
      <c r="AK253" s="5">
        <v>0.05</v>
      </c>
      <c r="AL253" s="5">
        <v>0.02</v>
      </c>
      <c r="AM253" s="5">
        <v>0.04</v>
      </c>
      <c r="AN253" s="5">
        <v>0.02</v>
      </c>
      <c r="AO253" s="5">
        <v>0.67</v>
      </c>
      <c r="AP253" s="5">
        <v>0.41</v>
      </c>
      <c r="AQ253" s="5">
        <v>0.4</v>
      </c>
      <c r="AR253" s="5">
        <v>0</v>
      </c>
      <c r="AS253" s="5">
        <v>-0.34</v>
      </c>
      <c r="AT253" s="5">
        <v>-0.37</v>
      </c>
      <c r="AU253" s="5">
        <v>-0.49</v>
      </c>
      <c r="AV253" s="5">
        <v>0.25</v>
      </c>
      <c r="AW253" s="5">
        <v>130.38999999999999</v>
      </c>
      <c r="AX253" s="20">
        <v>196.666</v>
      </c>
      <c r="AY253" s="20">
        <v>181.38649999999899</v>
      </c>
      <c r="AZ253" s="20">
        <v>191.74149999999901</v>
      </c>
      <c r="BA253" s="21">
        <v>18.399999999999999</v>
      </c>
      <c r="BB253" s="21">
        <v>3.1</v>
      </c>
      <c r="BC253" s="21">
        <v>17</v>
      </c>
      <c r="BD253" s="21">
        <v>99.7</v>
      </c>
    </row>
    <row r="254" spans="2:56" hidden="1" x14ac:dyDescent="0.3">
      <c r="B254" s="3">
        <v>237</v>
      </c>
      <c r="C254" s="3" t="s">
        <v>617</v>
      </c>
      <c r="D254" s="3">
        <v>252007</v>
      </c>
      <c r="E254" s="3">
        <v>230101</v>
      </c>
      <c r="F254" s="5" t="s">
        <v>156</v>
      </c>
      <c r="G254" s="5">
        <v>211708</v>
      </c>
      <c r="H254" s="5">
        <v>230682</v>
      </c>
      <c r="I254" s="5" t="s">
        <v>618</v>
      </c>
      <c r="J254" s="5">
        <v>200870</v>
      </c>
      <c r="K254" s="5" t="s">
        <v>80</v>
      </c>
      <c r="L254" s="5" t="s">
        <v>80</v>
      </c>
      <c r="M254" s="5" t="s">
        <v>81</v>
      </c>
      <c r="N254" s="5">
        <v>6.31</v>
      </c>
      <c r="O254" s="5">
        <v>10.029999999999999</v>
      </c>
      <c r="P254" s="5">
        <v>11.96</v>
      </c>
      <c r="Q254" s="5">
        <v>8.98</v>
      </c>
      <c r="R254" s="5">
        <v>1.35</v>
      </c>
      <c r="S254" s="5">
        <v>0.91</v>
      </c>
      <c r="T254" s="5">
        <v>1.21</v>
      </c>
      <c r="U254" s="5">
        <v>1.4</v>
      </c>
      <c r="V254" s="5">
        <v>14.2</v>
      </c>
      <c r="W254" s="5">
        <v>7.33</v>
      </c>
      <c r="X254" s="5">
        <v>-0.92</v>
      </c>
      <c r="Y254" s="5">
        <v>-1.46</v>
      </c>
      <c r="Z254" s="5">
        <v>-2.54</v>
      </c>
      <c r="AA254" s="5">
        <v>-17.37</v>
      </c>
      <c r="AB254" s="5">
        <v>21</v>
      </c>
      <c r="AC254" s="5">
        <v>-0.19</v>
      </c>
      <c r="AD254" s="5">
        <v>-82.53</v>
      </c>
      <c r="AE254" s="5">
        <v>-0.93</v>
      </c>
      <c r="AF254" s="5">
        <v>-0.28000000000000003</v>
      </c>
      <c r="AG254" s="5">
        <v>-0.15</v>
      </c>
      <c r="AH254" s="5">
        <v>-0.13</v>
      </c>
      <c r="AI254" s="5">
        <v>0.22</v>
      </c>
      <c r="AJ254" s="5">
        <v>0.2</v>
      </c>
      <c r="AK254" s="5">
        <v>0.04</v>
      </c>
      <c r="AL254" s="5">
        <v>0.06</v>
      </c>
      <c r="AM254" s="5">
        <v>0.2</v>
      </c>
      <c r="AN254" s="5">
        <v>0.02</v>
      </c>
      <c r="AO254" s="5">
        <v>0.91</v>
      </c>
      <c r="AP254" s="5">
        <v>-0.28000000000000003</v>
      </c>
      <c r="AQ254" s="5">
        <v>3.26</v>
      </c>
      <c r="AR254" s="5">
        <v>0</v>
      </c>
      <c r="AS254" s="5">
        <v>-0.09</v>
      </c>
      <c r="AT254" s="5">
        <v>7.0000000000000007E-2</v>
      </c>
      <c r="AU254" s="5">
        <v>-0.48</v>
      </c>
      <c r="AV254" s="5">
        <v>0.28000000000000003</v>
      </c>
      <c r="AW254" s="5">
        <v>154.22</v>
      </c>
      <c r="AX254" s="20">
        <v>226.06299999999999</v>
      </c>
      <c r="AY254" s="20">
        <v>207.57400000000001</v>
      </c>
      <c r="AZ254" s="20">
        <v>212.6585</v>
      </c>
      <c r="BA254" s="21">
        <v>18.3</v>
      </c>
      <c r="BB254" s="21">
        <v>3.2</v>
      </c>
      <c r="BC254" s="21">
        <v>17.399999999999999</v>
      </c>
      <c r="BD254" s="21">
        <v>99.8</v>
      </c>
    </row>
    <row r="255" spans="2:56" hidden="1" x14ac:dyDescent="0.3">
      <c r="B255" s="3">
        <v>238</v>
      </c>
      <c r="C255" s="3" t="s">
        <v>619</v>
      </c>
      <c r="D255" s="3">
        <v>250696</v>
      </c>
      <c r="E255" s="3">
        <v>242204</v>
      </c>
      <c r="F255" s="5" t="s">
        <v>117</v>
      </c>
      <c r="G255" s="5" t="s">
        <v>823</v>
      </c>
      <c r="H255" s="5">
        <v>222048</v>
      </c>
      <c r="I255" s="5" t="s">
        <v>620</v>
      </c>
      <c r="J255" s="5">
        <v>211844</v>
      </c>
      <c r="K255" s="5" t="s">
        <v>80</v>
      </c>
      <c r="L255" s="5" t="s">
        <v>80</v>
      </c>
      <c r="M255" s="5" t="s">
        <v>81</v>
      </c>
      <c r="N255" s="5">
        <v>6.62</v>
      </c>
      <c r="O255" s="5">
        <v>9.68</v>
      </c>
      <c r="P255" s="5">
        <v>11.22</v>
      </c>
      <c r="Q255" s="5">
        <v>8.25</v>
      </c>
      <c r="R255" s="5">
        <v>1.34</v>
      </c>
      <c r="S255" s="5">
        <v>1.1200000000000001</v>
      </c>
      <c r="T255" s="5">
        <v>0.94</v>
      </c>
      <c r="U255" s="5">
        <v>1.39</v>
      </c>
      <c r="V255" s="5">
        <v>30.34</v>
      </c>
      <c r="W255" s="5">
        <v>19.510000000000002</v>
      </c>
      <c r="X255" s="5">
        <v>0.16</v>
      </c>
      <c r="Y255" s="5">
        <v>0.15</v>
      </c>
      <c r="Z255" s="5">
        <v>-1.49</v>
      </c>
      <c r="AA255" s="5">
        <v>-18.88</v>
      </c>
      <c r="AB255" s="5">
        <v>18.95</v>
      </c>
      <c r="AC255" s="5">
        <v>0.33</v>
      </c>
      <c r="AD255" s="5">
        <v>-61.26</v>
      </c>
      <c r="AE255" s="5">
        <v>-0.97</v>
      </c>
      <c r="AF255" s="5">
        <v>7.0000000000000007E-2</v>
      </c>
      <c r="AG255" s="5">
        <v>0.1</v>
      </c>
      <c r="AH255" s="5">
        <v>-0.08</v>
      </c>
      <c r="AI255" s="5">
        <v>0.18</v>
      </c>
      <c r="AJ255" s="5">
        <v>0.14000000000000001</v>
      </c>
      <c r="AK255" s="5">
        <v>0.08</v>
      </c>
      <c r="AL255" s="5">
        <v>0.02</v>
      </c>
      <c r="AM255" s="5">
        <v>0.12</v>
      </c>
      <c r="AN255" s="5">
        <v>0.01</v>
      </c>
      <c r="AO255" s="5">
        <v>-1.82</v>
      </c>
      <c r="AP255" s="5">
        <v>0.31</v>
      </c>
      <c r="AQ255" s="5">
        <v>0.42</v>
      </c>
      <c r="AR255" s="5">
        <v>0</v>
      </c>
      <c r="AS255" s="5">
        <v>-0.26</v>
      </c>
      <c r="AT255" s="5">
        <v>-0.75</v>
      </c>
      <c r="AU255" s="5">
        <v>-0.46</v>
      </c>
      <c r="AV255" s="5">
        <v>0.28999999999999998</v>
      </c>
      <c r="AW255" s="5">
        <v>159.15</v>
      </c>
      <c r="AX255" s="20">
        <v>228.29300000000001</v>
      </c>
      <c r="AY255" s="20">
        <v>214.23949999999999</v>
      </c>
      <c r="AZ255" s="20">
        <v>220.11349999999999</v>
      </c>
      <c r="BA255" s="21">
        <v>18.5</v>
      </c>
      <c r="BB255" s="21">
        <v>3.5</v>
      </c>
      <c r="BC255" s="21">
        <v>19</v>
      </c>
      <c r="BD255" s="21">
        <v>99.4</v>
      </c>
    </row>
    <row r="256" spans="2:56" x14ac:dyDescent="0.3">
      <c r="B256" s="3">
        <v>239</v>
      </c>
      <c r="C256" s="3" t="s">
        <v>621</v>
      </c>
      <c r="D256" s="3">
        <v>250078</v>
      </c>
      <c r="E256" s="3">
        <v>242476</v>
      </c>
      <c r="F256" s="5" t="s">
        <v>435</v>
      </c>
      <c r="G256" s="5">
        <v>211938</v>
      </c>
      <c r="H256" s="5">
        <v>221385</v>
      </c>
      <c r="I256" s="5" t="s">
        <v>622</v>
      </c>
      <c r="J256" s="5" t="s">
        <v>822</v>
      </c>
      <c r="K256" s="5" t="s">
        <v>67</v>
      </c>
      <c r="L256" s="5" t="s">
        <v>67</v>
      </c>
      <c r="M256" s="5" t="s">
        <v>153</v>
      </c>
      <c r="N256" s="5">
        <v>5.54</v>
      </c>
      <c r="O256" s="5">
        <v>8.52</v>
      </c>
      <c r="P256" s="5">
        <v>11.39</v>
      </c>
      <c r="Q256" s="5">
        <v>8.0399999999999991</v>
      </c>
      <c r="R256" s="5">
        <v>0.87</v>
      </c>
      <c r="S256" s="5">
        <v>0.67</v>
      </c>
      <c r="T256" s="5">
        <v>0.96</v>
      </c>
      <c r="U256" s="5">
        <v>1.38</v>
      </c>
      <c r="V256" s="5">
        <v>22.83</v>
      </c>
      <c r="W256" s="5">
        <v>12.2</v>
      </c>
      <c r="X256" s="5">
        <v>-0.41</v>
      </c>
      <c r="Y256" s="5">
        <v>-1.01</v>
      </c>
      <c r="Z256" s="5">
        <v>-1.83</v>
      </c>
      <c r="AA256" s="5">
        <v>-8.93</v>
      </c>
      <c r="AB256" s="5">
        <v>18.64</v>
      </c>
      <c r="AC256" s="5">
        <v>0.59</v>
      </c>
      <c r="AD256" s="5">
        <v>-56.9</v>
      </c>
      <c r="AE256" s="5">
        <v>-0.97</v>
      </c>
      <c r="AF256" s="5">
        <v>-0.44</v>
      </c>
      <c r="AG256" s="5">
        <v>-0.32</v>
      </c>
      <c r="AH256" s="5">
        <v>-0.19</v>
      </c>
      <c r="AI256" s="5">
        <v>0.27</v>
      </c>
      <c r="AJ256" s="5">
        <v>-0.02</v>
      </c>
      <c r="AK256" s="5">
        <v>0.05</v>
      </c>
      <c r="AL256" s="5">
        <v>0.04</v>
      </c>
      <c r="AM256" s="5">
        <v>0.21</v>
      </c>
      <c r="AN256" s="5">
        <v>0.04</v>
      </c>
      <c r="AO256" s="5">
        <v>-1.05</v>
      </c>
      <c r="AP256" s="5">
        <v>-0.37</v>
      </c>
      <c r="AQ256" s="5">
        <v>2.17</v>
      </c>
      <c r="AR256" s="5">
        <v>0</v>
      </c>
      <c r="AS256" s="5">
        <v>-0.65</v>
      </c>
      <c r="AT256" s="5">
        <v>-0.56000000000000005</v>
      </c>
      <c r="AU256" s="5">
        <v>-0.56000000000000005</v>
      </c>
      <c r="AV256" s="5">
        <v>0.34</v>
      </c>
      <c r="AW256" s="5">
        <v>158.91</v>
      </c>
      <c r="AX256" s="20">
        <v>232.251</v>
      </c>
      <c r="AY256" s="20">
        <v>212.78299999999999</v>
      </c>
      <c r="AZ256" s="20">
        <v>222.76949999999999</v>
      </c>
      <c r="BA256" s="21">
        <v>18</v>
      </c>
      <c r="BB256" s="21">
        <v>2.6</v>
      </c>
      <c r="BC256" s="21">
        <v>14.4</v>
      </c>
      <c r="BD256" s="21">
        <v>99.9</v>
      </c>
    </row>
    <row r="257" spans="2:56" x14ac:dyDescent="0.3">
      <c r="B257" s="3">
        <v>240</v>
      </c>
      <c r="C257" s="3" t="s">
        <v>623</v>
      </c>
      <c r="D257" s="3">
        <v>252112</v>
      </c>
      <c r="E257" s="3">
        <v>231892</v>
      </c>
      <c r="F257" s="5" t="s">
        <v>199</v>
      </c>
      <c r="G257" s="5">
        <v>220638</v>
      </c>
      <c r="H257" s="5">
        <v>233567</v>
      </c>
      <c r="I257" s="5" t="s">
        <v>624</v>
      </c>
      <c r="J257" s="5">
        <v>220797</v>
      </c>
      <c r="K257" s="5" t="s">
        <v>80</v>
      </c>
      <c r="L257" s="5" t="s">
        <v>80</v>
      </c>
      <c r="M257" s="5" t="s">
        <v>81</v>
      </c>
      <c r="N257" s="5">
        <v>4.13</v>
      </c>
      <c r="O257" s="5">
        <v>6.87</v>
      </c>
      <c r="P257" s="5">
        <v>9.84</v>
      </c>
      <c r="Q257" s="5">
        <v>5.89</v>
      </c>
      <c r="R257" s="5">
        <v>1.1000000000000001</v>
      </c>
      <c r="S257" s="5">
        <v>0.91</v>
      </c>
      <c r="T257" s="5">
        <v>1.46</v>
      </c>
      <c r="U257" s="5">
        <v>1.77</v>
      </c>
      <c r="V257" s="5">
        <v>25.02</v>
      </c>
      <c r="W257" s="5">
        <v>21.83</v>
      </c>
      <c r="X257" s="5">
        <v>-0.12</v>
      </c>
      <c r="Y257" s="5">
        <v>-0.08</v>
      </c>
      <c r="Z257" s="5">
        <v>-1.43</v>
      </c>
      <c r="AA257" s="5">
        <v>-12.93</v>
      </c>
      <c r="AB257" s="5">
        <v>21.62</v>
      </c>
      <c r="AC257" s="5">
        <v>3.63</v>
      </c>
      <c r="AD257" s="5">
        <v>-10.86</v>
      </c>
      <c r="AE257" s="5">
        <v>-0.81</v>
      </c>
      <c r="AF257" s="5">
        <v>-0.56999999999999995</v>
      </c>
      <c r="AG257" s="5">
        <v>-0.08</v>
      </c>
      <c r="AH257" s="5">
        <v>-0.05</v>
      </c>
      <c r="AI257" s="5">
        <v>0.24</v>
      </c>
      <c r="AJ257" s="5">
        <v>0.28999999999999998</v>
      </c>
      <c r="AK257" s="5">
        <v>7.0000000000000007E-2</v>
      </c>
      <c r="AL257" s="5">
        <v>0.08</v>
      </c>
      <c r="AM257" s="5">
        <v>0.12</v>
      </c>
      <c r="AN257" s="5">
        <v>0.04</v>
      </c>
      <c r="AO257" s="5">
        <v>0.44</v>
      </c>
      <c r="AP257" s="5">
        <v>0.41</v>
      </c>
      <c r="AQ257" s="5">
        <v>0.08</v>
      </c>
      <c r="AR257" s="5">
        <v>0</v>
      </c>
      <c r="AS257" s="5">
        <v>-0.14000000000000001</v>
      </c>
      <c r="AT257" s="5">
        <v>0</v>
      </c>
      <c r="AU257" s="5">
        <v>0.08</v>
      </c>
      <c r="AV257" s="5">
        <v>0.09</v>
      </c>
      <c r="AW257" s="5">
        <v>152.78</v>
      </c>
      <c r="AX257" s="20">
        <v>218.68049999999999</v>
      </c>
      <c r="AY257" s="20">
        <v>198.299499999999</v>
      </c>
      <c r="AZ257" s="20">
        <v>207.26299999999901</v>
      </c>
      <c r="BA257" s="21">
        <v>19.2</v>
      </c>
      <c r="BB257" s="21">
        <v>3</v>
      </c>
      <c r="BC257" s="21">
        <v>15.9</v>
      </c>
      <c r="BD257" s="21">
        <v>99.7</v>
      </c>
    </row>
    <row r="258" spans="2:56" x14ac:dyDescent="0.3">
      <c r="B258" s="3">
        <v>241</v>
      </c>
      <c r="C258" s="3" t="s">
        <v>625</v>
      </c>
      <c r="D258" s="3">
        <v>252035</v>
      </c>
      <c r="E258" s="3">
        <v>231892</v>
      </c>
      <c r="F258" s="5" t="s">
        <v>199</v>
      </c>
      <c r="G258" s="5">
        <v>220638</v>
      </c>
      <c r="H258" s="5">
        <v>231968</v>
      </c>
      <c r="I258" s="5" t="s">
        <v>355</v>
      </c>
      <c r="J258" s="5">
        <v>211503</v>
      </c>
      <c r="K258" s="5" t="s">
        <v>80</v>
      </c>
      <c r="L258" s="5" t="s">
        <v>80</v>
      </c>
      <c r="M258" s="5" t="s">
        <v>81</v>
      </c>
      <c r="N258" s="5">
        <v>4.4000000000000004</v>
      </c>
      <c r="O258" s="5">
        <v>7.29</v>
      </c>
      <c r="P258" s="5">
        <v>10.11</v>
      </c>
      <c r="Q258" s="5">
        <v>6.7</v>
      </c>
      <c r="R258" s="5">
        <v>1.93</v>
      </c>
      <c r="S258" s="5">
        <v>1.74</v>
      </c>
      <c r="T258" s="5">
        <v>1.52</v>
      </c>
      <c r="U258" s="5">
        <v>2.12</v>
      </c>
      <c r="V258" s="5">
        <v>23.55</v>
      </c>
      <c r="W258" s="5">
        <v>19</v>
      </c>
      <c r="X258" s="5">
        <v>0.43</v>
      </c>
      <c r="Y258" s="5">
        <v>0.24</v>
      </c>
      <c r="Z258" s="5">
        <v>-2.4300000000000002</v>
      </c>
      <c r="AA258" s="5">
        <v>-21.07</v>
      </c>
      <c r="AB258" s="5">
        <v>24.74</v>
      </c>
      <c r="AC258" s="5">
        <v>5.57</v>
      </c>
      <c r="AD258" s="5">
        <v>-49.09</v>
      </c>
      <c r="AE258" s="5">
        <v>-1.42</v>
      </c>
      <c r="AF258" s="5">
        <v>-0.56999999999999995</v>
      </c>
      <c r="AG258" s="5">
        <v>-0.25</v>
      </c>
      <c r="AH258" s="5">
        <v>-0.37</v>
      </c>
      <c r="AI258" s="5">
        <v>0.38</v>
      </c>
      <c r="AJ258" s="5">
        <v>0.38</v>
      </c>
      <c r="AK258" s="5">
        <v>0.08</v>
      </c>
      <c r="AL258" s="5">
        <v>0.08</v>
      </c>
      <c r="AM258" s="5">
        <v>0.25</v>
      </c>
      <c r="AN258" s="5">
        <v>0.06</v>
      </c>
      <c r="AO258" s="5">
        <v>0.33</v>
      </c>
      <c r="AP258" s="5">
        <v>0</v>
      </c>
      <c r="AQ258" s="5">
        <v>-0.03</v>
      </c>
      <c r="AR258" s="5">
        <v>0</v>
      </c>
      <c r="AS258" s="5">
        <v>-0.31</v>
      </c>
      <c r="AT258" s="5">
        <v>0.01</v>
      </c>
      <c r="AU258" s="5">
        <v>-0.48</v>
      </c>
      <c r="AV258" s="5">
        <v>0.21</v>
      </c>
      <c r="AW258" s="5">
        <v>166.89</v>
      </c>
      <c r="AX258" s="20">
        <v>247.82399999999899</v>
      </c>
      <c r="AY258" s="20">
        <v>228.31799999999899</v>
      </c>
      <c r="AZ258" s="20">
        <v>226.542499999999</v>
      </c>
      <c r="BA258" s="21">
        <v>18.2</v>
      </c>
      <c r="BB258" s="21">
        <v>3.5</v>
      </c>
      <c r="BC258" s="21">
        <v>19.2</v>
      </c>
      <c r="BD258" s="21">
        <v>99.5</v>
      </c>
    </row>
    <row r="259" spans="2:56" hidden="1" x14ac:dyDescent="0.3">
      <c r="B259" s="3">
        <v>242</v>
      </c>
      <c r="C259" s="3" t="s">
        <v>626</v>
      </c>
      <c r="D259" s="3">
        <v>250495</v>
      </c>
      <c r="E259" s="3">
        <v>230568</v>
      </c>
      <c r="F259" s="5" t="s">
        <v>274</v>
      </c>
      <c r="G259" s="5">
        <v>210997</v>
      </c>
      <c r="H259" s="5">
        <v>202299</v>
      </c>
      <c r="I259" s="5" t="s">
        <v>627</v>
      </c>
      <c r="J259" s="5">
        <v>190873</v>
      </c>
      <c r="K259" s="5" t="s">
        <v>80</v>
      </c>
      <c r="L259" s="5" t="s">
        <v>80</v>
      </c>
      <c r="M259" s="5" t="s">
        <v>81</v>
      </c>
      <c r="N259" s="5">
        <v>4.78</v>
      </c>
      <c r="O259" s="5">
        <v>6.9</v>
      </c>
      <c r="P259" s="5">
        <v>9.7899999999999991</v>
      </c>
      <c r="Q259" s="5">
        <v>7.84</v>
      </c>
      <c r="R259" s="5">
        <v>0.82</v>
      </c>
      <c r="S259" s="5">
        <v>0.32</v>
      </c>
      <c r="T259" s="5">
        <v>1.67</v>
      </c>
      <c r="U259" s="5">
        <v>1.94</v>
      </c>
      <c r="V259" s="5">
        <v>18.53</v>
      </c>
      <c r="W259" s="5">
        <v>10.4</v>
      </c>
      <c r="X259" s="5">
        <v>-0.5</v>
      </c>
      <c r="Y259" s="5">
        <v>-0.59</v>
      </c>
      <c r="Z259" s="5">
        <v>-1.05</v>
      </c>
      <c r="AA259" s="5">
        <v>-9.9499999999999993</v>
      </c>
      <c r="AB259" s="5">
        <v>13.66</v>
      </c>
      <c r="AC259" s="5">
        <v>0.56999999999999995</v>
      </c>
      <c r="AD259" s="5">
        <v>-46.98</v>
      </c>
      <c r="AE259" s="5">
        <v>-0.68</v>
      </c>
      <c r="AF259" s="5">
        <v>-0.23</v>
      </c>
      <c r="AG259" s="5">
        <v>-0.19</v>
      </c>
      <c r="AH259" s="5">
        <v>-0.04</v>
      </c>
      <c r="AI259" s="5">
        <v>0.2</v>
      </c>
      <c r="AJ259" s="5">
        <v>0.26</v>
      </c>
      <c r="AK259" s="5">
        <v>7.0000000000000007E-2</v>
      </c>
      <c r="AL259" s="5">
        <v>-0.01</v>
      </c>
      <c r="AM259" s="5">
        <v>0.04</v>
      </c>
      <c r="AN259" s="5">
        <v>7.0000000000000007E-2</v>
      </c>
      <c r="AO259" s="5">
        <v>0.43</v>
      </c>
      <c r="AP259" s="5">
        <v>-0.46</v>
      </c>
      <c r="AQ259" s="5">
        <v>2.41</v>
      </c>
      <c r="AR259" s="5">
        <v>0</v>
      </c>
      <c r="AS259" s="5">
        <v>-0.12</v>
      </c>
      <c r="AT259" s="5">
        <v>-0.24</v>
      </c>
      <c r="AU259" s="5">
        <v>-0.22</v>
      </c>
      <c r="AV259" s="5">
        <v>0.18</v>
      </c>
      <c r="AW259" s="5">
        <v>146.61000000000001</v>
      </c>
      <c r="AX259" s="20">
        <v>205.30549999999999</v>
      </c>
      <c r="AY259" s="20">
        <v>190.94900000000001</v>
      </c>
      <c r="AZ259" s="20">
        <v>199.607</v>
      </c>
      <c r="BA259" s="21">
        <v>18.8</v>
      </c>
      <c r="BB259" s="21">
        <v>3.1</v>
      </c>
      <c r="BC259" s="21">
        <v>16.5</v>
      </c>
      <c r="BD259" s="21">
        <v>99.9</v>
      </c>
    </row>
    <row r="260" spans="2:56" hidden="1" x14ac:dyDescent="0.3">
      <c r="B260" s="3">
        <v>243</v>
      </c>
      <c r="C260" s="3" t="s">
        <v>628</v>
      </c>
      <c r="D260" s="3">
        <v>250854</v>
      </c>
      <c r="E260" s="3">
        <v>230665</v>
      </c>
      <c r="F260" s="5" t="s">
        <v>98</v>
      </c>
      <c r="G260" s="5">
        <v>201212</v>
      </c>
      <c r="H260" s="5">
        <v>180660</v>
      </c>
      <c r="I260" s="5" t="s">
        <v>629</v>
      </c>
      <c r="J260" s="5" t="s">
        <v>836</v>
      </c>
      <c r="K260" s="5" t="s">
        <v>80</v>
      </c>
      <c r="L260" s="5" t="s">
        <v>67</v>
      </c>
      <c r="M260" s="5" t="s">
        <v>81</v>
      </c>
      <c r="N260" s="5">
        <v>6.18</v>
      </c>
      <c r="O260" s="5">
        <v>7.75</v>
      </c>
      <c r="P260" s="5">
        <v>10.67</v>
      </c>
      <c r="Q260" s="5">
        <v>9.1</v>
      </c>
      <c r="R260" s="5">
        <v>1.82</v>
      </c>
      <c r="S260" s="5">
        <v>1.1000000000000001</v>
      </c>
      <c r="T260" s="5">
        <v>3.04</v>
      </c>
      <c r="U260" s="5">
        <v>3.15</v>
      </c>
      <c r="V260" s="5">
        <v>23.91</v>
      </c>
      <c r="W260" s="5">
        <v>19.440000000000001</v>
      </c>
      <c r="X260" s="5">
        <v>0.01</v>
      </c>
      <c r="Y260" s="5">
        <v>-0.24</v>
      </c>
      <c r="Z260" s="5">
        <v>-1.31</v>
      </c>
      <c r="AA260" s="5">
        <v>-13.27</v>
      </c>
      <c r="AB260" s="5">
        <v>13.37</v>
      </c>
      <c r="AC260" s="5">
        <v>0.88</v>
      </c>
      <c r="AD260" s="5">
        <v>-22.85</v>
      </c>
      <c r="AE260" s="5">
        <v>-0.73</v>
      </c>
      <c r="AF260" s="5">
        <v>-0.16</v>
      </c>
      <c r="AG260" s="5">
        <v>-0.35</v>
      </c>
      <c r="AH260" s="5">
        <v>0.06</v>
      </c>
      <c r="AI260" s="5">
        <v>0.17</v>
      </c>
      <c r="AJ260" s="5">
        <v>0.08</v>
      </c>
      <c r="AK260" s="5">
        <v>0.06</v>
      </c>
      <c r="AL260" s="5">
        <v>-0.05</v>
      </c>
      <c r="AM260" s="5">
        <v>0.02</v>
      </c>
      <c r="AN260" s="5">
        <v>0.06</v>
      </c>
      <c r="AO260" s="5">
        <v>1.17</v>
      </c>
      <c r="AP260" s="5">
        <v>-0.36</v>
      </c>
      <c r="AQ260" s="5">
        <v>0.96</v>
      </c>
      <c r="AR260" s="5">
        <v>0</v>
      </c>
      <c r="AS260" s="5">
        <v>-0.42</v>
      </c>
      <c r="AT260" s="5">
        <v>-0.39</v>
      </c>
      <c r="AU260" s="5">
        <v>-0.19</v>
      </c>
      <c r="AV260" s="5">
        <v>0.28999999999999998</v>
      </c>
      <c r="AW260" s="5">
        <v>152.85</v>
      </c>
      <c r="AX260" s="20">
        <v>216.25899999999999</v>
      </c>
      <c r="AY260" s="20">
        <v>202.45999999999901</v>
      </c>
      <c r="AZ260" s="20">
        <v>212.27249999999901</v>
      </c>
      <c r="BA260" s="21">
        <v>18.600000000000001</v>
      </c>
      <c r="BB260" s="21">
        <v>3.4</v>
      </c>
      <c r="BC260" s="21">
        <v>18.2</v>
      </c>
      <c r="BD260" s="21">
        <v>99.5</v>
      </c>
    </row>
    <row r="261" spans="2:56" x14ac:dyDescent="0.3">
      <c r="B261" s="3">
        <v>244</v>
      </c>
      <c r="C261" s="3" t="s">
        <v>630</v>
      </c>
      <c r="D261" s="3">
        <v>252241</v>
      </c>
      <c r="E261" s="3">
        <v>231208</v>
      </c>
      <c r="F261" s="5" t="s">
        <v>85</v>
      </c>
      <c r="G261" s="5">
        <v>201212</v>
      </c>
      <c r="H261" s="5">
        <v>231277</v>
      </c>
      <c r="I261" s="5" t="s">
        <v>631</v>
      </c>
      <c r="J261" s="5">
        <v>211758</v>
      </c>
      <c r="K261" s="5" t="s">
        <v>80</v>
      </c>
      <c r="L261" s="5" t="s">
        <v>80</v>
      </c>
      <c r="M261" s="5" t="s">
        <v>153</v>
      </c>
      <c r="N261" s="5">
        <v>4.32</v>
      </c>
      <c r="O261" s="5">
        <v>4.5199999999999996</v>
      </c>
      <c r="P261" s="5">
        <v>6.45</v>
      </c>
      <c r="Q261" s="5">
        <v>4.25</v>
      </c>
      <c r="R261" s="5">
        <v>2.1800000000000002</v>
      </c>
      <c r="S261" s="5">
        <v>1.88</v>
      </c>
      <c r="T261" s="5">
        <v>2.4</v>
      </c>
      <c r="U261" s="5">
        <v>2.87</v>
      </c>
      <c r="V261" s="5">
        <v>32.090000000000003</v>
      </c>
      <c r="W261" s="5">
        <v>21.29</v>
      </c>
      <c r="X261" s="5">
        <v>-0.67</v>
      </c>
      <c r="Y261" s="5">
        <v>-0.68</v>
      </c>
      <c r="Z261" s="5">
        <v>-2.19</v>
      </c>
      <c r="AA261" s="5">
        <v>-15.14</v>
      </c>
      <c r="AB261" s="5">
        <v>16.53</v>
      </c>
      <c r="AC261" s="5">
        <v>4.2699999999999996</v>
      </c>
      <c r="AD261" s="5">
        <v>-27.52</v>
      </c>
      <c r="AE261" s="5">
        <v>-0.04</v>
      </c>
      <c r="AF261" s="5">
        <v>0.26</v>
      </c>
      <c r="AG261" s="5">
        <v>-0.11</v>
      </c>
      <c r="AH261" s="5">
        <v>-0.14000000000000001</v>
      </c>
      <c r="AI261" s="5">
        <v>0.25</v>
      </c>
      <c r="AJ261" s="5">
        <v>0.21</v>
      </c>
      <c r="AK261" s="5">
        <v>7.0000000000000007E-2</v>
      </c>
      <c r="AL261" s="5">
        <v>0.02</v>
      </c>
      <c r="AM261" s="5">
        <v>7.0000000000000007E-2</v>
      </c>
      <c r="AN261" s="5">
        <v>7.0000000000000007E-2</v>
      </c>
      <c r="AO261" s="5">
        <v>0.57999999999999996</v>
      </c>
      <c r="AP261" s="5">
        <v>-0.73</v>
      </c>
      <c r="AQ261" s="5">
        <v>1.45</v>
      </c>
      <c r="AR261" s="5">
        <v>0</v>
      </c>
      <c r="AS261" s="5">
        <v>-0.2</v>
      </c>
      <c r="AT261" s="5">
        <v>-0.51</v>
      </c>
      <c r="AU261" s="5">
        <v>-0.25</v>
      </c>
      <c r="AV261" s="5">
        <v>0.31</v>
      </c>
      <c r="AW261" s="5">
        <v>155.83000000000001</v>
      </c>
      <c r="AX261" s="20">
        <v>234.57749999999899</v>
      </c>
      <c r="AY261" s="20">
        <v>210.39449999999999</v>
      </c>
      <c r="AZ261" s="20">
        <v>236.09349999999901</v>
      </c>
      <c r="BA261" s="21">
        <v>18.399999999999999</v>
      </c>
      <c r="BB261" s="21">
        <v>3.1</v>
      </c>
      <c r="BC261" s="21">
        <v>17.100000000000001</v>
      </c>
      <c r="BD261" s="21">
        <v>99.8</v>
      </c>
    </row>
    <row r="262" spans="2:56" hidden="1" x14ac:dyDescent="0.3">
      <c r="B262" s="3">
        <v>245</v>
      </c>
      <c r="C262" s="3" t="s">
        <v>632</v>
      </c>
      <c r="D262" s="3">
        <v>251507</v>
      </c>
      <c r="E262" s="3">
        <v>231989</v>
      </c>
      <c r="F262" s="5" t="s">
        <v>260</v>
      </c>
      <c r="G262" s="5">
        <v>221401</v>
      </c>
      <c r="H262" s="5">
        <v>230011</v>
      </c>
      <c r="I262" s="5" t="s">
        <v>633</v>
      </c>
      <c r="J262" s="5">
        <v>201212</v>
      </c>
      <c r="K262" s="5" t="s">
        <v>80</v>
      </c>
      <c r="L262" s="5" t="s">
        <v>80</v>
      </c>
      <c r="M262" s="5" t="s">
        <v>81</v>
      </c>
      <c r="N262" s="5">
        <v>7.42</v>
      </c>
      <c r="O262" s="5">
        <v>9.84</v>
      </c>
      <c r="P262" s="5">
        <v>12.67</v>
      </c>
      <c r="Q262" s="5">
        <v>10.67</v>
      </c>
      <c r="R262" s="5">
        <v>1.49</v>
      </c>
      <c r="S262" s="5">
        <v>1.02</v>
      </c>
      <c r="T262" s="5">
        <v>2.1800000000000002</v>
      </c>
      <c r="U262" s="5">
        <v>2.57</v>
      </c>
      <c r="V262" s="5">
        <v>12.28</v>
      </c>
      <c r="W262" s="5">
        <v>8.3699999999999992</v>
      </c>
      <c r="X262" s="5">
        <v>-0.63</v>
      </c>
      <c r="Y262" s="5">
        <v>-0.89</v>
      </c>
      <c r="Z262" s="5">
        <v>-1.92</v>
      </c>
      <c r="AA262" s="5">
        <v>-15.06</v>
      </c>
      <c r="AB262" s="5">
        <v>19.510000000000002</v>
      </c>
      <c r="AC262" s="5">
        <v>-0.38</v>
      </c>
      <c r="AD262" s="5">
        <v>-54.24</v>
      </c>
      <c r="AE262" s="5">
        <v>-1.02</v>
      </c>
      <c r="AF262" s="5">
        <v>-0.31</v>
      </c>
      <c r="AG262" s="5">
        <v>-0.77</v>
      </c>
      <c r="AH262" s="5">
        <v>-0.12</v>
      </c>
      <c r="AI262" s="5">
        <v>0.21</v>
      </c>
      <c r="AJ262" s="5">
        <v>0.25</v>
      </c>
      <c r="AK262" s="5">
        <v>0.05</v>
      </c>
      <c r="AL262" s="5">
        <v>-0.01</v>
      </c>
      <c r="AM262" s="5">
        <v>0.06</v>
      </c>
      <c r="AN262" s="5">
        <v>7.0000000000000007E-2</v>
      </c>
      <c r="AO262" s="5">
        <v>0.51</v>
      </c>
      <c r="AP262" s="5">
        <v>-0.4</v>
      </c>
      <c r="AQ262" s="5">
        <v>4.59</v>
      </c>
      <c r="AR262" s="5">
        <v>0</v>
      </c>
      <c r="AS262" s="5">
        <v>-0.5</v>
      </c>
      <c r="AT262" s="5">
        <v>-0.88</v>
      </c>
      <c r="AU262" s="5">
        <v>-0.71</v>
      </c>
      <c r="AV262" s="5">
        <v>0.31</v>
      </c>
      <c r="AW262" s="5">
        <v>156.22999999999999</v>
      </c>
      <c r="AX262" s="20">
        <v>240.00299999999999</v>
      </c>
      <c r="AY262" s="20">
        <v>223.70549999999901</v>
      </c>
      <c r="AZ262" s="20">
        <v>222.48750000000001</v>
      </c>
      <c r="BA262" s="21">
        <v>17</v>
      </c>
      <c r="BB262" s="21">
        <v>3</v>
      </c>
      <c r="BC262" s="21">
        <v>17.3</v>
      </c>
      <c r="BD262" s="21">
        <v>99.8</v>
      </c>
    </row>
    <row r="263" spans="2:56" hidden="1" x14ac:dyDescent="0.3">
      <c r="B263" s="3">
        <v>246</v>
      </c>
      <c r="C263" s="3" t="s">
        <v>634</v>
      </c>
      <c r="D263" s="3">
        <v>250246</v>
      </c>
      <c r="E263" s="3">
        <v>230511</v>
      </c>
      <c r="F263" s="5" t="s">
        <v>113</v>
      </c>
      <c r="G263" s="5">
        <v>211938</v>
      </c>
      <c r="H263" s="5">
        <v>223525</v>
      </c>
      <c r="I263" s="5" t="s">
        <v>635</v>
      </c>
      <c r="J263" s="5">
        <v>210078</v>
      </c>
      <c r="K263" s="5" t="s">
        <v>67</v>
      </c>
      <c r="L263" s="5" t="s">
        <v>67</v>
      </c>
      <c r="M263" s="5" t="s">
        <v>81</v>
      </c>
      <c r="N263" s="5">
        <v>6.13</v>
      </c>
      <c r="O263" s="5">
        <v>8.42</v>
      </c>
      <c r="P263" s="5">
        <v>10.92</v>
      </c>
      <c r="Q263" s="5">
        <v>8.69</v>
      </c>
      <c r="R263" s="5">
        <v>1.61</v>
      </c>
      <c r="S263" s="5">
        <v>1.19</v>
      </c>
      <c r="T263" s="5">
        <v>1.25</v>
      </c>
      <c r="U263" s="5">
        <v>1.73</v>
      </c>
      <c r="V263" s="5">
        <v>16.95</v>
      </c>
      <c r="W263" s="5">
        <v>12.97</v>
      </c>
      <c r="X263" s="5">
        <v>-0.79</v>
      </c>
      <c r="Y263" s="5">
        <v>-1.28</v>
      </c>
      <c r="Z263" s="5">
        <v>-1.84</v>
      </c>
      <c r="AA263" s="5">
        <v>-11.33</v>
      </c>
      <c r="AB263" s="5">
        <v>18.82</v>
      </c>
      <c r="AC263" s="5">
        <v>-1.07</v>
      </c>
      <c r="AD263" s="5">
        <v>-53.36</v>
      </c>
      <c r="AE263" s="5">
        <v>-1.32</v>
      </c>
      <c r="AF263" s="5">
        <v>-0.28000000000000003</v>
      </c>
      <c r="AG263" s="5">
        <v>0.08</v>
      </c>
      <c r="AH263" s="5">
        <v>-0.22</v>
      </c>
      <c r="AI263" s="5">
        <v>0.15</v>
      </c>
      <c r="AJ263" s="5">
        <v>0.08</v>
      </c>
      <c r="AK263" s="5">
        <v>0.03</v>
      </c>
      <c r="AL263" s="5">
        <v>0.01</v>
      </c>
      <c r="AM263" s="5">
        <v>0.04</v>
      </c>
      <c r="AN263" s="5">
        <v>0.06</v>
      </c>
      <c r="AO263" s="5">
        <v>-1.4</v>
      </c>
      <c r="AP263" s="5">
        <v>-0.01</v>
      </c>
      <c r="AQ263" s="5">
        <v>1.7</v>
      </c>
      <c r="AR263" s="5">
        <v>0</v>
      </c>
      <c r="AS263" s="5">
        <v>-0.28000000000000003</v>
      </c>
      <c r="AT263" s="5">
        <v>-0.28000000000000003</v>
      </c>
      <c r="AU263" s="5">
        <v>-0.13</v>
      </c>
      <c r="AV263" s="5">
        <v>0.38</v>
      </c>
      <c r="AW263" s="5">
        <v>154.35</v>
      </c>
      <c r="AX263" s="20">
        <v>217.63549999999901</v>
      </c>
      <c r="AY263" s="20">
        <v>200.10650000000001</v>
      </c>
      <c r="AZ263" s="20">
        <v>208.89449999999999</v>
      </c>
      <c r="BA263" s="21">
        <v>18.5</v>
      </c>
      <c r="BB263" s="21">
        <v>3</v>
      </c>
      <c r="BC263" s="21">
        <v>16.3</v>
      </c>
      <c r="BD263" s="21">
        <v>99.8</v>
      </c>
    </row>
    <row r="264" spans="2:56" x14ac:dyDescent="0.3">
      <c r="B264" s="3">
        <v>247</v>
      </c>
      <c r="C264" s="3" t="s">
        <v>636</v>
      </c>
      <c r="D264" s="3">
        <v>251737</v>
      </c>
      <c r="E264" s="3">
        <v>232538</v>
      </c>
      <c r="F264" s="5" t="s">
        <v>94</v>
      </c>
      <c r="G264" s="5">
        <v>220451</v>
      </c>
      <c r="H264" s="5">
        <v>233511</v>
      </c>
      <c r="I264" s="5" t="s">
        <v>637</v>
      </c>
      <c r="J264" s="5">
        <v>220648</v>
      </c>
      <c r="K264" s="5" t="s">
        <v>80</v>
      </c>
      <c r="L264" s="5" t="s">
        <v>67</v>
      </c>
      <c r="M264" s="5" t="s">
        <v>81</v>
      </c>
      <c r="N264" s="5">
        <v>5.73</v>
      </c>
      <c r="O264" s="5">
        <v>8.69</v>
      </c>
      <c r="P264" s="5">
        <v>11.41</v>
      </c>
      <c r="Q264" s="5">
        <v>9.19</v>
      </c>
      <c r="R264" s="5">
        <v>2</v>
      </c>
      <c r="S264" s="5">
        <v>1.51</v>
      </c>
      <c r="T264" s="5">
        <v>1.59</v>
      </c>
      <c r="U264" s="5">
        <v>1.75</v>
      </c>
      <c r="V264" s="5">
        <v>14.89</v>
      </c>
      <c r="W264" s="5">
        <v>16.96</v>
      </c>
      <c r="X264" s="5">
        <v>0.01</v>
      </c>
      <c r="Y264" s="5">
        <v>-0.4</v>
      </c>
      <c r="Z264" s="5">
        <v>-0.74</v>
      </c>
      <c r="AA264" s="5">
        <v>-12.83</v>
      </c>
      <c r="AB264" s="5">
        <v>21.68</v>
      </c>
      <c r="AC264" s="5">
        <v>-1.28</v>
      </c>
      <c r="AD264" s="5">
        <v>-19.96</v>
      </c>
      <c r="AE264" s="5">
        <v>-1.3</v>
      </c>
      <c r="AF264" s="5">
        <v>-0.39</v>
      </c>
      <c r="AG264" s="5">
        <v>-0.66</v>
      </c>
      <c r="AH264" s="5">
        <v>-0.33</v>
      </c>
      <c r="AI264" s="5">
        <v>0.26</v>
      </c>
      <c r="AJ264" s="5">
        <v>0.11</v>
      </c>
      <c r="AK264" s="5">
        <v>0.05</v>
      </c>
      <c r="AL264" s="5">
        <v>0.04</v>
      </c>
      <c r="AM264" s="5">
        <v>0.18</v>
      </c>
      <c r="AN264" s="5">
        <v>0.04</v>
      </c>
      <c r="AO264" s="5">
        <v>0.34</v>
      </c>
      <c r="AP264" s="5">
        <v>0.41</v>
      </c>
      <c r="AQ264" s="5">
        <v>0.38</v>
      </c>
      <c r="AR264" s="5">
        <v>0</v>
      </c>
      <c r="AS264" s="5">
        <v>-0.13</v>
      </c>
      <c r="AT264" s="5">
        <v>0.47</v>
      </c>
      <c r="AU264" s="5">
        <v>-0.16</v>
      </c>
      <c r="AV264" s="5">
        <v>0.33</v>
      </c>
      <c r="AW264" s="5">
        <v>152.94999999999999</v>
      </c>
      <c r="AX264" s="20">
        <v>219.9725</v>
      </c>
      <c r="AY264" s="20">
        <v>202.5745</v>
      </c>
      <c r="AZ264" s="20">
        <v>200.50899999999999</v>
      </c>
      <c r="BA264" s="21">
        <v>18.899999999999999</v>
      </c>
      <c r="BB264" s="21">
        <v>3.2</v>
      </c>
      <c r="BC264" s="21">
        <v>17.100000000000001</v>
      </c>
      <c r="BD264" s="21">
        <v>99.3</v>
      </c>
    </row>
    <row r="265" spans="2:56" x14ac:dyDescent="0.3">
      <c r="B265" s="3">
        <v>248</v>
      </c>
      <c r="C265" s="3" t="s">
        <v>638</v>
      </c>
      <c r="D265" s="3">
        <v>250662</v>
      </c>
      <c r="E265" s="3">
        <v>230511</v>
      </c>
      <c r="F265" s="5" t="s">
        <v>113</v>
      </c>
      <c r="G265" s="5">
        <v>211938</v>
      </c>
      <c r="H265" s="5">
        <v>211649</v>
      </c>
      <c r="I265" s="5" t="s">
        <v>639</v>
      </c>
      <c r="J265" s="5" t="s">
        <v>837</v>
      </c>
      <c r="K265" s="5" t="s">
        <v>80</v>
      </c>
      <c r="L265" s="5" t="s">
        <v>80</v>
      </c>
      <c r="M265" s="5" t="s">
        <v>81</v>
      </c>
      <c r="N265" s="5">
        <v>5.21</v>
      </c>
      <c r="O265" s="5">
        <v>7.66</v>
      </c>
      <c r="P265" s="5">
        <v>9.2100000000000009</v>
      </c>
      <c r="Q265" s="5">
        <v>6.76</v>
      </c>
      <c r="R265" s="5">
        <v>2.4500000000000002</v>
      </c>
      <c r="S265" s="5">
        <v>1.85</v>
      </c>
      <c r="T265" s="5">
        <v>0.73</v>
      </c>
      <c r="U265" s="5">
        <v>0.92</v>
      </c>
      <c r="V265" s="5">
        <v>18.23</v>
      </c>
      <c r="W265" s="5">
        <v>14.23</v>
      </c>
      <c r="X265" s="5">
        <v>-0.88</v>
      </c>
      <c r="Y265" s="5">
        <v>-1.25</v>
      </c>
      <c r="Z265" s="5">
        <v>-0.37</v>
      </c>
      <c r="AA265" s="5">
        <v>-11.52</v>
      </c>
      <c r="AB265" s="5">
        <v>14.35</v>
      </c>
      <c r="AC265" s="5">
        <v>-1.38</v>
      </c>
      <c r="AD265" s="5">
        <v>11.72</v>
      </c>
      <c r="AE265" s="5">
        <v>-0.59</v>
      </c>
      <c r="AF265" s="5">
        <v>-0.06</v>
      </c>
      <c r="AG265" s="5">
        <v>0</v>
      </c>
      <c r="AH265" s="5">
        <v>-0.42</v>
      </c>
      <c r="AI265" s="5">
        <v>0.26</v>
      </c>
      <c r="AJ265" s="5">
        <v>0.25</v>
      </c>
      <c r="AK265" s="5">
        <v>0.09</v>
      </c>
      <c r="AL265" s="5">
        <v>0.04</v>
      </c>
      <c r="AM265" s="5">
        <v>0.08</v>
      </c>
      <c r="AN265" s="5">
        <v>7.0000000000000007E-2</v>
      </c>
      <c r="AO265" s="5">
        <v>-0.14000000000000001</v>
      </c>
      <c r="AP265" s="5">
        <v>0.37</v>
      </c>
      <c r="AQ265" s="5">
        <v>0.99</v>
      </c>
      <c r="AR265" s="5">
        <v>0</v>
      </c>
      <c r="AS265" s="5">
        <v>-0.31</v>
      </c>
      <c r="AT265" s="5">
        <v>-0.84</v>
      </c>
      <c r="AU265" s="5">
        <v>-0.41</v>
      </c>
      <c r="AV265" s="5">
        <v>0.35</v>
      </c>
      <c r="AW265" s="5">
        <v>143.24</v>
      </c>
      <c r="AX265" s="20">
        <v>218.21600000000001</v>
      </c>
      <c r="AY265" s="20">
        <v>202.22200000000001</v>
      </c>
      <c r="AZ265" s="20">
        <v>217.291</v>
      </c>
      <c r="BA265" s="21">
        <v>16.600000000000001</v>
      </c>
      <c r="BB265" s="21">
        <v>3.5</v>
      </c>
      <c r="BC265" s="21">
        <v>20.9</v>
      </c>
      <c r="BD265" s="21">
        <v>99.5</v>
      </c>
    </row>
    <row r="266" spans="2:56" hidden="1" x14ac:dyDescent="0.3">
      <c r="B266" s="3">
        <v>249</v>
      </c>
      <c r="C266" s="3" t="s">
        <v>640</v>
      </c>
      <c r="D266" s="3">
        <v>251132</v>
      </c>
      <c r="E266" s="3">
        <v>242442</v>
      </c>
      <c r="F266" s="5" t="s">
        <v>202</v>
      </c>
      <c r="G266" s="5">
        <v>230006</v>
      </c>
      <c r="H266" s="5">
        <v>221967</v>
      </c>
      <c r="I266" s="5" t="s">
        <v>641</v>
      </c>
      <c r="J266" s="5" t="s">
        <v>822</v>
      </c>
      <c r="K266" s="5" t="s">
        <v>80</v>
      </c>
      <c r="L266" s="5" t="s">
        <v>80</v>
      </c>
      <c r="M266" s="5" t="s">
        <v>81</v>
      </c>
      <c r="N266" s="5">
        <v>6.03</v>
      </c>
      <c r="O266" s="5">
        <v>9.9499999999999993</v>
      </c>
      <c r="P266" s="5">
        <v>11.59</v>
      </c>
      <c r="Q266" s="5">
        <v>8.58</v>
      </c>
      <c r="R266" s="5">
        <v>1.56</v>
      </c>
      <c r="S266" s="5">
        <v>1.35</v>
      </c>
      <c r="T266" s="5">
        <v>1.67</v>
      </c>
      <c r="U266" s="5">
        <v>2.2400000000000002</v>
      </c>
      <c r="V266" s="5">
        <v>17.04</v>
      </c>
      <c r="W266" s="5">
        <v>8.09</v>
      </c>
      <c r="X266" s="5">
        <v>-0.43</v>
      </c>
      <c r="Y266" s="5">
        <v>-0.89</v>
      </c>
      <c r="Z266" s="5">
        <v>-1.05</v>
      </c>
      <c r="AA266" s="5">
        <v>-5.09</v>
      </c>
      <c r="AB266" s="5">
        <v>18.62</v>
      </c>
      <c r="AC266" s="5">
        <v>0.76</v>
      </c>
      <c r="AD266" s="5">
        <v>-31.7</v>
      </c>
      <c r="AE266" s="5">
        <v>-0.62</v>
      </c>
      <c r="AF266" s="5">
        <v>-0.57999999999999996</v>
      </c>
      <c r="AG266" s="5">
        <v>-0.56000000000000005</v>
      </c>
      <c r="AH266" s="5">
        <v>-0.27</v>
      </c>
      <c r="AI266" s="5">
        <v>0.19</v>
      </c>
      <c r="AJ266" s="5">
        <v>7.0000000000000007E-2</v>
      </c>
      <c r="AK266" s="5">
        <v>0.04</v>
      </c>
      <c r="AL266" s="5">
        <v>0</v>
      </c>
      <c r="AM266" s="5">
        <v>0.11</v>
      </c>
      <c r="AN266" s="5">
        <v>0.04</v>
      </c>
      <c r="AO266" s="5">
        <v>0.12</v>
      </c>
      <c r="AP266" s="5">
        <v>0.26</v>
      </c>
      <c r="AQ266" s="5">
        <v>1.19</v>
      </c>
      <c r="AR266" s="5">
        <v>0</v>
      </c>
      <c r="AS266" s="5">
        <v>-0.3</v>
      </c>
      <c r="AT266" s="5">
        <v>0.01</v>
      </c>
      <c r="AU266" s="5">
        <v>-0.01</v>
      </c>
      <c r="AV266" s="5">
        <v>0.37</v>
      </c>
      <c r="AW266" s="5">
        <v>144.54</v>
      </c>
      <c r="AX266" s="20">
        <v>220.92400000000001</v>
      </c>
      <c r="AY266" s="20">
        <v>205.583</v>
      </c>
      <c r="AZ266" s="20">
        <v>207.18349999999899</v>
      </c>
      <c r="BA266" s="21">
        <v>18</v>
      </c>
      <c r="BB266" s="21">
        <v>3.3</v>
      </c>
      <c r="BC266" s="21">
        <v>18.600000000000001</v>
      </c>
      <c r="BD266" s="21">
        <v>99.2</v>
      </c>
    </row>
    <row r="267" spans="2:56" x14ac:dyDescent="0.3">
      <c r="B267" s="3">
        <v>250</v>
      </c>
      <c r="C267" s="3" t="s">
        <v>642</v>
      </c>
      <c r="D267" s="3">
        <v>250110</v>
      </c>
      <c r="E267" s="3">
        <v>242555</v>
      </c>
      <c r="F267" s="5" t="s">
        <v>192</v>
      </c>
      <c r="G267" s="5">
        <v>232189</v>
      </c>
      <c r="H267" s="5">
        <v>200845</v>
      </c>
      <c r="I267" s="5" t="s">
        <v>643</v>
      </c>
      <c r="J267" s="5">
        <v>707071</v>
      </c>
      <c r="K267" s="5" t="s">
        <v>67</v>
      </c>
      <c r="L267" s="5" t="s">
        <v>67</v>
      </c>
      <c r="M267" s="5" t="s">
        <v>81</v>
      </c>
      <c r="N267" s="5">
        <v>6.67</v>
      </c>
      <c r="O267" s="5">
        <v>8.01</v>
      </c>
      <c r="P267" s="5">
        <v>10.95</v>
      </c>
      <c r="Q267" s="5">
        <v>6.3</v>
      </c>
      <c r="R267" s="5">
        <v>2.78</v>
      </c>
      <c r="S267" s="5">
        <v>1.91</v>
      </c>
      <c r="T267" s="5">
        <v>2.88</v>
      </c>
      <c r="U267" s="5">
        <v>3.32</v>
      </c>
      <c r="V267" s="5">
        <v>11.55</v>
      </c>
      <c r="W267" s="5">
        <v>6.98</v>
      </c>
      <c r="X267" s="5">
        <v>-0.38</v>
      </c>
      <c r="Y267" s="5">
        <v>-0.73</v>
      </c>
      <c r="Z267" s="5">
        <v>-0.63</v>
      </c>
      <c r="AA267" s="5">
        <v>-4.26</v>
      </c>
      <c r="AB267" s="5">
        <v>14.39</v>
      </c>
      <c r="AC267" s="5">
        <v>-5.45</v>
      </c>
      <c r="AD267" s="5">
        <v>-68.569999999999993</v>
      </c>
      <c r="AE267" s="5">
        <v>-1.06</v>
      </c>
      <c r="AF267" s="5">
        <v>-0.66</v>
      </c>
      <c r="AG267" s="5">
        <v>-0.65</v>
      </c>
      <c r="AH267" s="5">
        <v>-0.2</v>
      </c>
      <c r="AI267" s="5">
        <v>0.35</v>
      </c>
      <c r="AJ267" s="5">
        <v>0.28999999999999998</v>
      </c>
      <c r="AK267" s="5">
        <v>0.08</v>
      </c>
      <c r="AL267" s="5">
        <v>0.04</v>
      </c>
      <c r="AM267" s="5">
        <v>0.21</v>
      </c>
      <c r="AN267" s="5">
        <v>0.08</v>
      </c>
      <c r="AO267" s="5">
        <v>0.21</v>
      </c>
      <c r="AP267" s="5">
        <v>0.06</v>
      </c>
      <c r="AQ267" s="5">
        <v>-1.06</v>
      </c>
      <c r="AR267" s="5">
        <v>0</v>
      </c>
      <c r="AS267" s="5">
        <v>0.03</v>
      </c>
      <c r="AT267" s="5">
        <v>0.4</v>
      </c>
      <c r="AU267" s="5">
        <v>-0.3</v>
      </c>
      <c r="AV267" s="5">
        <v>0.28999999999999998</v>
      </c>
      <c r="AW267" s="5">
        <v>156.30000000000001</v>
      </c>
      <c r="AX267" s="20">
        <v>240.654</v>
      </c>
      <c r="AY267" s="20">
        <v>229.856999999999</v>
      </c>
      <c r="AZ267" s="20">
        <v>227.4855</v>
      </c>
      <c r="BA267" s="21">
        <v>17.5</v>
      </c>
      <c r="BB267" s="21">
        <v>3.1</v>
      </c>
      <c r="BC267" s="21">
        <v>17.899999999999999</v>
      </c>
      <c r="BD267" s="21">
        <v>99.6</v>
      </c>
    </row>
    <row r="268" spans="2:56" x14ac:dyDescent="0.3">
      <c r="B268" s="3">
        <v>251</v>
      </c>
      <c r="C268" s="3" t="s">
        <v>644</v>
      </c>
      <c r="D268" s="3">
        <v>252297</v>
      </c>
      <c r="E268" s="3">
        <v>232897</v>
      </c>
      <c r="F268" s="5" t="s">
        <v>108</v>
      </c>
      <c r="G268" s="5">
        <v>211503</v>
      </c>
      <c r="H268" s="5">
        <v>231075</v>
      </c>
      <c r="I268" s="5" t="s">
        <v>645</v>
      </c>
      <c r="J268" s="5">
        <v>212180</v>
      </c>
      <c r="K268" s="5" t="s">
        <v>80</v>
      </c>
      <c r="L268" s="5" t="s">
        <v>80</v>
      </c>
      <c r="M268" s="5" t="s">
        <v>153</v>
      </c>
      <c r="N268" s="5">
        <v>4.13</v>
      </c>
      <c r="O268" s="5">
        <v>8.6</v>
      </c>
      <c r="P268" s="5">
        <v>12.18</v>
      </c>
      <c r="Q268" s="5">
        <v>9.83</v>
      </c>
      <c r="R268" s="5">
        <v>1.64</v>
      </c>
      <c r="S268" s="5">
        <v>1.3</v>
      </c>
      <c r="T268" s="5">
        <v>2.59</v>
      </c>
      <c r="U268" s="5">
        <v>2.93</v>
      </c>
      <c r="V268" s="5">
        <v>10.23</v>
      </c>
      <c r="W268" s="5">
        <v>-0.28999999999999998</v>
      </c>
      <c r="X268" s="5">
        <v>-0.92</v>
      </c>
      <c r="Y268" s="5">
        <v>-1.6</v>
      </c>
      <c r="Z268" s="5">
        <v>-2.83</v>
      </c>
      <c r="AA268" s="5">
        <v>-11.17</v>
      </c>
      <c r="AB268" s="5">
        <v>17.84</v>
      </c>
      <c r="AC268" s="5">
        <v>2.46</v>
      </c>
      <c r="AD268" s="5">
        <v>-49.11</v>
      </c>
      <c r="AE268" s="5">
        <v>-0.77</v>
      </c>
      <c r="AF268" s="5">
        <v>-0.65</v>
      </c>
      <c r="AG268" s="5">
        <v>-0.52</v>
      </c>
      <c r="AH268" s="5">
        <v>-0.09</v>
      </c>
      <c r="AI268" s="5">
        <v>0.24</v>
      </c>
      <c r="AJ268" s="5">
        <v>0.08</v>
      </c>
      <c r="AK268" s="5">
        <v>0.06</v>
      </c>
      <c r="AL268" s="5">
        <v>0</v>
      </c>
      <c r="AM268" s="5">
        <v>0.15</v>
      </c>
      <c r="AN268" s="5">
        <v>0.05</v>
      </c>
      <c r="AO268" s="5">
        <v>0.74</v>
      </c>
      <c r="AP268" s="5">
        <v>0.06</v>
      </c>
      <c r="AQ268" s="5">
        <v>-0.09</v>
      </c>
      <c r="AR268" s="5">
        <v>0</v>
      </c>
      <c r="AS268" s="5">
        <v>-0.4</v>
      </c>
      <c r="AT268" s="5">
        <v>-0.56000000000000005</v>
      </c>
      <c r="AU268" s="5">
        <v>-0.62</v>
      </c>
      <c r="AV268" s="5">
        <v>0.38</v>
      </c>
      <c r="AW268" s="5">
        <v>147.36000000000001</v>
      </c>
      <c r="AX268" s="20">
        <v>224.10300000000001</v>
      </c>
      <c r="AY268" s="20">
        <v>207.45849999999999</v>
      </c>
      <c r="AZ268" s="20">
        <v>209.23500000000001</v>
      </c>
      <c r="BA268" s="21">
        <v>17.8</v>
      </c>
      <c r="BB268" s="21">
        <v>2.5</v>
      </c>
      <c r="BC268" s="21">
        <v>13.9</v>
      </c>
      <c r="BD268" s="21">
        <v>99.8</v>
      </c>
    </row>
    <row r="269" spans="2:56" hidden="1" x14ac:dyDescent="0.3">
      <c r="B269" s="3">
        <v>252</v>
      </c>
      <c r="C269" s="3" t="s">
        <v>646</v>
      </c>
      <c r="D269" s="3">
        <v>251098</v>
      </c>
      <c r="E269" s="3">
        <v>230568</v>
      </c>
      <c r="F269" s="5" t="s">
        <v>274</v>
      </c>
      <c r="G269" s="5">
        <v>210997</v>
      </c>
      <c r="H269" s="5">
        <v>223150</v>
      </c>
      <c r="I269" s="5" t="s">
        <v>647</v>
      </c>
      <c r="J269" s="5" t="s">
        <v>822</v>
      </c>
      <c r="K269" s="5" t="s">
        <v>80</v>
      </c>
      <c r="L269" s="5" t="s">
        <v>80</v>
      </c>
      <c r="M269" s="5" t="s">
        <v>81</v>
      </c>
      <c r="N269" s="5">
        <v>2.33</v>
      </c>
      <c r="O269" s="5">
        <v>4.24</v>
      </c>
      <c r="P269" s="5">
        <v>5.42</v>
      </c>
      <c r="Q269" s="5">
        <v>4.41</v>
      </c>
      <c r="R269" s="5">
        <v>3.14</v>
      </c>
      <c r="S269" s="5">
        <v>2.4</v>
      </c>
      <c r="T269" s="5">
        <v>2.64</v>
      </c>
      <c r="U269" s="5">
        <v>2.73</v>
      </c>
      <c r="V269" s="5">
        <v>11.29</v>
      </c>
      <c r="W269" s="5">
        <v>4.32</v>
      </c>
      <c r="X269" s="5">
        <v>-0.2</v>
      </c>
      <c r="Y269" s="5">
        <v>-0.71</v>
      </c>
      <c r="Z269" s="5">
        <v>-1.03</v>
      </c>
      <c r="AA269" s="5">
        <v>-9.49</v>
      </c>
      <c r="AB269" s="5">
        <v>14.48</v>
      </c>
      <c r="AC269" s="5">
        <v>-1.84</v>
      </c>
      <c r="AD269" s="5">
        <v>-58.23</v>
      </c>
      <c r="AE269" s="5">
        <v>-0.44</v>
      </c>
      <c r="AF269" s="5">
        <v>0.16</v>
      </c>
      <c r="AG269" s="5">
        <v>-0.09</v>
      </c>
      <c r="AH269" s="5">
        <v>-0.06</v>
      </c>
      <c r="AI269" s="5">
        <v>0.23</v>
      </c>
      <c r="AJ269" s="5">
        <v>0.23</v>
      </c>
      <c r="AK269" s="5">
        <v>0.06</v>
      </c>
      <c r="AL269" s="5">
        <v>0.01</v>
      </c>
      <c r="AM269" s="5">
        <v>7.0000000000000007E-2</v>
      </c>
      <c r="AN269" s="5">
        <v>0.08</v>
      </c>
      <c r="AO269" s="5">
        <v>-0.43</v>
      </c>
      <c r="AP269" s="5">
        <v>0.42</v>
      </c>
      <c r="AQ269" s="5">
        <v>-3.34</v>
      </c>
      <c r="AR269" s="5">
        <v>0</v>
      </c>
      <c r="AS269" s="5">
        <v>-0.48</v>
      </c>
      <c r="AT269" s="5">
        <v>-0.62</v>
      </c>
      <c r="AU269" s="5">
        <v>-0.26</v>
      </c>
      <c r="AV269" s="5">
        <v>0.32</v>
      </c>
      <c r="AW269" s="5">
        <v>136.28</v>
      </c>
      <c r="AX269" s="20">
        <v>205.5915</v>
      </c>
      <c r="AY269" s="20">
        <v>193.89449999999999</v>
      </c>
      <c r="AZ269" s="20">
        <v>194.35</v>
      </c>
      <c r="BA269" s="21">
        <v>18.3</v>
      </c>
      <c r="BB269" s="21">
        <v>3.5</v>
      </c>
      <c r="BC269" s="21">
        <v>19</v>
      </c>
      <c r="BD269" s="21">
        <v>99.5</v>
      </c>
    </row>
    <row r="270" spans="2:56" hidden="1" x14ac:dyDescent="0.3">
      <c r="B270" s="3">
        <v>253</v>
      </c>
      <c r="C270" s="3" t="s">
        <v>648</v>
      </c>
      <c r="D270" s="3">
        <v>251064</v>
      </c>
      <c r="E270" s="3">
        <v>230006</v>
      </c>
      <c r="F270" s="5" t="s">
        <v>129</v>
      </c>
      <c r="G270" s="5">
        <v>210997</v>
      </c>
      <c r="H270" s="5">
        <v>211741</v>
      </c>
      <c r="I270" s="5" t="s">
        <v>649</v>
      </c>
      <c r="J270" s="5">
        <v>200854</v>
      </c>
      <c r="K270" s="5" t="s">
        <v>80</v>
      </c>
      <c r="L270" s="5" t="s">
        <v>80</v>
      </c>
      <c r="M270" s="5" t="s">
        <v>81</v>
      </c>
      <c r="N270" s="5">
        <v>4.25</v>
      </c>
      <c r="O270" s="5">
        <v>6.81</v>
      </c>
      <c r="P270" s="5">
        <v>8.7799999999999994</v>
      </c>
      <c r="Q270" s="5">
        <v>7.44</v>
      </c>
      <c r="R270" s="5">
        <v>2.2200000000000002</v>
      </c>
      <c r="S270" s="5">
        <v>1.56</v>
      </c>
      <c r="T270" s="5">
        <v>0.76</v>
      </c>
      <c r="U270" s="5">
        <v>0.84</v>
      </c>
      <c r="V270" s="5">
        <v>12.37</v>
      </c>
      <c r="W270" s="5">
        <v>6.24</v>
      </c>
      <c r="X270" s="5">
        <v>-0.78</v>
      </c>
      <c r="Y270" s="5">
        <v>-1.36</v>
      </c>
      <c r="Z270" s="5">
        <v>-2.57</v>
      </c>
      <c r="AA270" s="5">
        <v>-10.72</v>
      </c>
      <c r="AB270" s="5">
        <v>17.97</v>
      </c>
      <c r="AC270" s="5">
        <v>4.75</v>
      </c>
      <c r="AD270" s="5">
        <v>-36.33</v>
      </c>
      <c r="AE270" s="5">
        <v>-0.87</v>
      </c>
      <c r="AF270" s="5">
        <v>-0.89</v>
      </c>
      <c r="AG270" s="5">
        <v>-0.13</v>
      </c>
      <c r="AH270" s="5">
        <v>-0.36</v>
      </c>
      <c r="AI270" s="5">
        <v>0.21</v>
      </c>
      <c r="AJ270" s="5">
        <v>0.14000000000000001</v>
      </c>
      <c r="AK270" s="5">
        <v>0.04</v>
      </c>
      <c r="AL270" s="5">
        <v>0.06</v>
      </c>
      <c r="AM270" s="5">
        <v>0.12</v>
      </c>
      <c r="AN270" s="5">
        <v>0.05</v>
      </c>
      <c r="AO270" s="5">
        <v>1.51</v>
      </c>
      <c r="AP270" s="5">
        <v>-0.04</v>
      </c>
      <c r="AQ270" s="5">
        <v>1.66</v>
      </c>
      <c r="AR270" s="5">
        <v>0</v>
      </c>
      <c r="AS270" s="5">
        <v>-0.39</v>
      </c>
      <c r="AT270" s="5">
        <v>-0.28000000000000003</v>
      </c>
      <c r="AU270" s="5">
        <v>-0.48</v>
      </c>
      <c r="AV270" s="5">
        <v>0.34</v>
      </c>
      <c r="AW270" s="5">
        <v>142.56</v>
      </c>
      <c r="AX270" s="20">
        <v>213.4135</v>
      </c>
      <c r="AY270" s="20">
        <v>195.99199999999999</v>
      </c>
      <c r="AZ270" s="20">
        <v>202.27099999999999</v>
      </c>
      <c r="BA270" s="21">
        <v>18.5</v>
      </c>
      <c r="BB270" s="21">
        <v>2.7</v>
      </c>
      <c r="BC270" s="21">
        <v>14.5</v>
      </c>
      <c r="BD270" s="21">
        <v>99.7</v>
      </c>
    </row>
    <row r="271" spans="2:56" x14ac:dyDescent="0.3">
      <c r="B271" s="3">
        <v>254</v>
      </c>
      <c r="C271" s="3" t="s">
        <v>650</v>
      </c>
      <c r="D271" s="3">
        <v>250581</v>
      </c>
      <c r="E271" s="3">
        <v>230568</v>
      </c>
      <c r="F271" s="5" t="s">
        <v>274</v>
      </c>
      <c r="G271" s="5">
        <v>210997</v>
      </c>
      <c r="H271" s="5">
        <v>221917</v>
      </c>
      <c r="I271" s="5" t="s">
        <v>651</v>
      </c>
      <c r="J271" s="5" t="s">
        <v>822</v>
      </c>
      <c r="K271" s="5" t="s">
        <v>80</v>
      </c>
      <c r="L271" s="5" t="s">
        <v>80</v>
      </c>
      <c r="M271" s="5" t="s">
        <v>153</v>
      </c>
      <c r="N271" s="5">
        <v>4.91</v>
      </c>
      <c r="O271" s="5">
        <v>8.2799999999999994</v>
      </c>
      <c r="P271" s="5">
        <v>9.94</v>
      </c>
      <c r="Q271" s="5">
        <v>7.7</v>
      </c>
      <c r="R271" s="5">
        <v>2.0699999999999998</v>
      </c>
      <c r="S271" s="5">
        <v>1.4</v>
      </c>
      <c r="T271" s="5">
        <v>1.82</v>
      </c>
      <c r="U271" s="5">
        <v>1.97</v>
      </c>
      <c r="V271" s="5">
        <v>15.82</v>
      </c>
      <c r="W271" s="5">
        <v>7.09</v>
      </c>
      <c r="X271" s="5">
        <v>-0.83</v>
      </c>
      <c r="Y271" s="5">
        <v>-0.94</v>
      </c>
      <c r="Z271" s="5">
        <v>-2.14</v>
      </c>
      <c r="AA271" s="5">
        <v>-11.01</v>
      </c>
      <c r="AB271" s="5">
        <v>17.95</v>
      </c>
      <c r="AC271" s="5">
        <v>3</v>
      </c>
      <c r="AD271" s="5">
        <v>16.02</v>
      </c>
      <c r="AE271" s="5">
        <v>-0.88</v>
      </c>
      <c r="AF271" s="5">
        <v>-0.66</v>
      </c>
      <c r="AG271" s="5">
        <v>-7.0000000000000007E-2</v>
      </c>
      <c r="AH271" s="5">
        <v>-0.39</v>
      </c>
      <c r="AI271" s="5">
        <v>0.3</v>
      </c>
      <c r="AJ271" s="5">
        <v>0.08</v>
      </c>
      <c r="AK271" s="5">
        <v>0.09</v>
      </c>
      <c r="AL271" s="5">
        <v>0.01</v>
      </c>
      <c r="AM271" s="5">
        <v>0.16</v>
      </c>
      <c r="AN271" s="5">
        <v>0.06</v>
      </c>
      <c r="AO271" s="5">
        <v>0.49</v>
      </c>
      <c r="AP271" s="5">
        <v>-0.15</v>
      </c>
      <c r="AQ271" s="5">
        <v>0.98</v>
      </c>
      <c r="AR271" s="5">
        <v>0</v>
      </c>
      <c r="AS271" s="5">
        <v>-0.81</v>
      </c>
      <c r="AT271" s="5">
        <v>-1.38</v>
      </c>
      <c r="AU271" s="5">
        <v>-0.75</v>
      </c>
      <c r="AV271" s="5">
        <v>0.4</v>
      </c>
      <c r="AW271" s="5">
        <v>145.47</v>
      </c>
      <c r="AX271" s="20">
        <v>224.11199999999999</v>
      </c>
      <c r="AY271" s="20">
        <v>208.15699999999899</v>
      </c>
      <c r="AZ271" s="20">
        <v>213.26949999999999</v>
      </c>
      <c r="BA271" s="21">
        <v>17.399999999999999</v>
      </c>
      <c r="BB271" s="21">
        <v>3</v>
      </c>
      <c r="BC271" s="21">
        <v>17.399999999999999</v>
      </c>
      <c r="BD271" s="21">
        <v>99.2</v>
      </c>
    </row>
    <row r="272" spans="2:56" hidden="1" x14ac:dyDescent="0.3">
      <c r="B272" s="3">
        <v>255</v>
      </c>
      <c r="C272" s="3" t="s">
        <v>652</v>
      </c>
      <c r="D272" s="3">
        <v>251948</v>
      </c>
      <c r="E272" s="3">
        <v>231279</v>
      </c>
      <c r="F272" s="5" t="s">
        <v>163</v>
      </c>
      <c r="G272" s="5">
        <v>201212</v>
      </c>
      <c r="H272" s="5">
        <v>231013</v>
      </c>
      <c r="I272" s="5" t="s">
        <v>653</v>
      </c>
      <c r="J272" s="5">
        <v>211938</v>
      </c>
      <c r="K272" s="5" t="s">
        <v>67</v>
      </c>
      <c r="L272" s="5" t="s">
        <v>67</v>
      </c>
      <c r="M272" s="5" t="s">
        <v>81</v>
      </c>
      <c r="N272" s="5">
        <v>6.66</v>
      </c>
      <c r="O272" s="5">
        <v>7.76</v>
      </c>
      <c r="P272" s="5">
        <v>9.17</v>
      </c>
      <c r="Q272" s="5">
        <v>3.86</v>
      </c>
      <c r="R272" s="5">
        <v>0.94</v>
      </c>
      <c r="S272" s="5">
        <v>0.51</v>
      </c>
      <c r="T272" s="5">
        <v>1.91</v>
      </c>
      <c r="U272" s="5">
        <v>2.13</v>
      </c>
      <c r="V272" s="5">
        <v>32.270000000000003</v>
      </c>
      <c r="W272" s="5">
        <v>26.42</v>
      </c>
      <c r="X272" s="5">
        <v>-1.3</v>
      </c>
      <c r="Y272" s="5">
        <v>-1.5</v>
      </c>
      <c r="Z272" s="5">
        <v>-1.03</v>
      </c>
      <c r="AA272" s="5">
        <v>-15.04</v>
      </c>
      <c r="AB272" s="5">
        <v>19.09</v>
      </c>
      <c r="AC272" s="5">
        <v>-2.2400000000000002</v>
      </c>
      <c r="AD272" s="5">
        <v>-50.49</v>
      </c>
      <c r="AE272" s="5">
        <v>-0.64</v>
      </c>
      <c r="AF272" s="5">
        <v>0.34</v>
      </c>
      <c r="AG272" s="5">
        <v>0.24</v>
      </c>
      <c r="AH272" s="5">
        <v>0.08</v>
      </c>
      <c r="AI272" s="5">
        <v>0.18</v>
      </c>
      <c r="AJ272" s="5">
        <v>0.09</v>
      </c>
      <c r="AK272" s="5">
        <v>0.03</v>
      </c>
      <c r="AL272" s="5">
        <v>0</v>
      </c>
      <c r="AM272" s="5">
        <v>0.03</v>
      </c>
      <c r="AN272" s="5">
        <v>0.1</v>
      </c>
      <c r="AO272" s="5">
        <v>-1.31</v>
      </c>
      <c r="AP272" s="5">
        <v>-0.2</v>
      </c>
      <c r="AQ272" s="5">
        <v>2.73</v>
      </c>
      <c r="AR272" s="5">
        <v>0</v>
      </c>
      <c r="AS272" s="5">
        <v>-0.23</v>
      </c>
      <c r="AT272" s="5">
        <v>-0.66</v>
      </c>
      <c r="AU272" s="5">
        <v>-0.64</v>
      </c>
      <c r="AV272" s="5">
        <v>0.22</v>
      </c>
      <c r="AW272" s="5">
        <v>169.17</v>
      </c>
      <c r="AX272" s="20">
        <v>248.97199999999901</v>
      </c>
      <c r="AY272" s="20">
        <v>222.23699999999999</v>
      </c>
      <c r="AZ272" s="20">
        <v>254.04650000000001</v>
      </c>
      <c r="BA272" s="21">
        <v>18.5</v>
      </c>
      <c r="BB272" s="21">
        <v>2.9</v>
      </c>
      <c r="BC272" s="21">
        <v>15.5</v>
      </c>
      <c r="BD272" s="21">
        <v>99.6</v>
      </c>
    </row>
    <row r="273" spans="2:56" hidden="1" x14ac:dyDescent="0.3">
      <c r="B273" s="3">
        <v>256</v>
      </c>
      <c r="C273" s="3" t="s">
        <v>654</v>
      </c>
      <c r="D273" s="3">
        <v>252102</v>
      </c>
      <c r="E273" s="3">
        <v>231892</v>
      </c>
      <c r="F273" s="5" t="s">
        <v>199</v>
      </c>
      <c r="G273" s="5">
        <v>220638</v>
      </c>
      <c r="H273" s="5">
        <v>232605</v>
      </c>
      <c r="I273" s="5" t="s">
        <v>349</v>
      </c>
      <c r="J273" s="5">
        <v>201212</v>
      </c>
      <c r="K273" s="5" t="s">
        <v>80</v>
      </c>
      <c r="L273" s="5" t="s">
        <v>80</v>
      </c>
      <c r="M273" s="5" t="s">
        <v>81</v>
      </c>
      <c r="N273" s="5">
        <v>5.94</v>
      </c>
      <c r="O273" s="5">
        <v>8.92</v>
      </c>
      <c r="P273" s="5">
        <v>11.4</v>
      </c>
      <c r="Q273" s="5">
        <v>9.3800000000000008</v>
      </c>
      <c r="R273" s="5">
        <v>0.71</v>
      </c>
      <c r="S273" s="5">
        <v>0.46</v>
      </c>
      <c r="T273" s="5">
        <v>1.69</v>
      </c>
      <c r="U273" s="5">
        <v>1.77</v>
      </c>
      <c r="V273" s="5">
        <v>19.350000000000001</v>
      </c>
      <c r="W273" s="5">
        <v>16.45</v>
      </c>
      <c r="X273" s="5">
        <v>0.01</v>
      </c>
      <c r="Y273" s="5">
        <v>-0.25</v>
      </c>
      <c r="Z273" s="5">
        <v>-1.49</v>
      </c>
      <c r="AA273" s="5">
        <v>-22.56</v>
      </c>
      <c r="AB273" s="5">
        <v>20.78</v>
      </c>
      <c r="AC273" s="5">
        <v>0.81</v>
      </c>
      <c r="AD273" s="5">
        <v>-33.33</v>
      </c>
      <c r="AE273" s="5">
        <v>-1.19</v>
      </c>
      <c r="AF273" s="5">
        <v>0.01</v>
      </c>
      <c r="AG273" s="5">
        <v>-0.02</v>
      </c>
      <c r="AH273" s="5">
        <v>-0.01</v>
      </c>
      <c r="AI273" s="5">
        <v>0.15</v>
      </c>
      <c r="AJ273" s="5">
        <v>0.2</v>
      </c>
      <c r="AK273" s="5">
        <v>7.0000000000000007E-2</v>
      </c>
      <c r="AL273" s="5">
        <v>0</v>
      </c>
      <c r="AM273" s="5">
        <v>0</v>
      </c>
      <c r="AN273" s="5">
        <v>0.05</v>
      </c>
      <c r="AO273" s="5">
        <v>0.78</v>
      </c>
      <c r="AP273" s="5">
        <v>-0.84</v>
      </c>
      <c r="AQ273" s="5">
        <v>4.09</v>
      </c>
      <c r="AR273" s="5">
        <v>0</v>
      </c>
      <c r="AS273" s="5">
        <v>-0.26</v>
      </c>
      <c r="AT273" s="5">
        <v>-0.02</v>
      </c>
      <c r="AU273" s="5">
        <v>-0.44</v>
      </c>
      <c r="AV273" s="5">
        <v>0.21</v>
      </c>
      <c r="AW273" s="5">
        <v>152.38</v>
      </c>
      <c r="AX273" s="20">
        <v>204.32400000000001</v>
      </c>
      <c r="AY273" s="20">
        <v>187.70599999999999</v>
      </c>
      <c r="AZ273" s="20">
        <v>189.64699999999999</v>
      </c>
      <c r="BA273" s="21">
        <v>19.5</v>
      </c>
      <c r="BB273" s="21">
        <v>3.8</v>
      </c>
      <c r="BC273" s="21">
        <v>19.5</v>
      </c>
      <c r="BD273" s="21">
        <v>99.2</v>
      </c>
    </row>
    <row r="274" spans="2:56" x14ac:dyDescent="0.3">
      <c r="B274" s="3">
        <v>257</v>
      </c>
      <c r="C274" s="3" t="s">
        <v>655</v>
      </c>
      <c r="D274" s="3">
        <v>250715</v>
      </c>
      <c r="E274" s="3">
        <v>242017</v>
      </c>
      <c r="F274" s="5" t="s">
        <v>234</v>
      </c>
      <c r="G274" s="5" t="s">
        <v>825</v>
      </c>
      <c r="H274" s="5">
        <v>223556</v>
      </c>
      <c r="I274" s="5" t="s">
        <v>656</v>
      </c>
      <c r="J274" s="5">
        <v>210406</v>
      </c>
      <c r="K274" s="5" t="s">
        <v>80</v>
      </c>
      <c r="L274" s="5" t="s">
        <v>80</v>
      </c>
      <c r="M274" s="5" t="s">
        <v>81</v>
      </c>
      <c r="N274" s="5">
        <v>5.23</v>
      </c>
      <c r="O274" s="5">
        <v>9.0299999999999994</v>
      </c>
      <c r="P274" s="5">
        <v>10.33</v>
      </c>
      <c r="Q274" s="5">
        <v>7.92</v>
      </c>
      <c r="R274" s="5">
        <v>1.91</v>
      </c>
      <c r="S274" s="5">
        <v>1.59</v>
      </c>
      <c r="T274" s="5">
        <v>2.37</v>
      </c>
      <c r="U274" s="5">
        <v>3.13</v>
      </c>
      <c r="V274" s="5">
        <v>14.47</v>
      </c>
      <c r="W274" s="5">
        <v>2.93</v>
      </c>
      <c r="X274" s="5">
        <v>0.32</v>
      </c>
      <c r="Y274" s="5">
        <v>-0.35</v>
      </c>
      <c r="Z274" s="5">
        <v>-1.71</v>
      </c>
      <c r="AA274" s="5">
        <v>-12.11</v>
      </c>
      <c r="AB274" s="5">
        <v>21.47</v>
      </c>
      <c r="AC274" s="5">
        <v>-1.39</v>
      </c>
      <c r="AD274" s="5">
        <v>-65.3</v>
      </c>
      <c r="AE274" s="5">
        <v>-1.1399999999999999</v>
      </c>
      <c r="AF274" s="5">
        <v>-0.33</v>
      </c>
      <c r="AG274" s="5">
        <v>-0.37</v>
      </c>
      <c r="AH274" s="5">
        <v>-0.16</v>
      </c>
      <c r="AI274" s="5">
        <v>0.39</v>
      </c>
      <c r="AJ274" s="5">
        <v>0.25</v>
      </c>
      <c r="AK274" s="5">
        <v>0.09</v>
      </c>
      <c r="AL274" s="5">
        <v>0.06</v>
      </c>
      <c r="AM274" s="5">
        <v>0.14000000000000001</v>
      </c>
      <c r="AN274" s="5">
        <v>0.13</v>
      </c>
      <c r="AO274" s="5">
        <v>0.96</v>
      </c>
      <c r="AP274" s="5">
        <v>-0.14000000000000001</v>
      </c>
      <c r="AQ274" s="5">
        <v>0.9</v>
      </c>
      <c r="AR274" s="5">
        <v>0</v>
      </c>
      <c r="AS274" s="5">
        <v>-0.21</v>
      </c>
      <c r="AT274" s="5">
        <v>-0.1</v>
      </c>
      <c r="AU274" s="5">
        <v>-0.43</v>
      </c>
      <c r="AV274" s="5">
        <v>0.45</v>
      </c>
      <c r="AW274" s="5">
        <v>160.61000000000001</v>
      </c>
      <c r="AX274" s="20">
        <v>238.5795</v>
      </c>
      <c r="AY274" s="20">
        <v>226.43</v>
      </c>
      <c r="AZ274" s="20">
        <v>214.29650000000001</v>
      </c>
      <c r="BA274" s="21">
        <v>19.399999999999999</v>
      </c>
      <c r="BB274" s="21">
        <v>3.6</v>
      </c>
      <c r="BC274" s="21">
        <v>18.7</v>
      </c>
      <c r="BD274" s="21">
        <v>99.4</v>
      </c>
    </row>
    <row r="275" spans="2:56" hidden="1" x14ac:dyDescent="0.3">
      <c r="B275" s="3">
        <v>258</v>
      </c>
      <c r="C275" s="3" t="s">
        <v>657</v>
      </c>
      <c r="D275" s="3">
        <v>252222</v>
      </c>
      <c r="E275" s="3">
        <v>231279</v>
      </c>
      <c r="F275" s="5" t="s">
        <v>163</v>
      </c>
      <c r="G275" s="5">
        <v>201212</v>
      </c>
      <c r="H275" s="5">
        <v>231077</v>
      </c>
      <c r="I275" s="5" t="s">
        <v>658</v>
      </c>
      <c r="J275" s="5">
        <v>210412</v>
      </c>
      <c r="K275" s="5" t="s">
        <v>80</v>
      </c>
      <c r="L275" s="5" t="s">
        <v>80</v>
      </c>
      <c r="M275" s="5" t="s">
        <v>153</v>
      </c>
      <c r="N275" s="5">
        <v>6.14</v>
      </c>
      <c r="O275" s="5">
        <v>9.94</v>
      </c>
      <c r="P275" s="5">
        <v>11.35</v>
      </c>
      <c r="Q275" s="5">
        <v>9.58</v>
      </c>
      <c r="R275" s="5">
        <v>0.62</v>
      </c>
      <c r="S275" s="5">
        <v>0.35</v>
      </c>
      <c r="T275" s="5">
        <v>1.99</v>
      </c>
      <c r="U275" s="5">
        <v>2.36</v>
      </c>
      <c r="V275" s="5">
        <v>24.88</v>
      </c>
      <c r="W275" s="5">
        <v>20.059999999999999</v>
      </c>
      <c r="X275" s="5">
        <v>0.28999999999999998</v>
      </c>
      <c r="Y275" s="5">
        <v>-0.21</v>
      </c>
      <c r="Z275" s="5">
        <v>-2.89</v>
      </c>
      <c r="AA275" s="5">
        <v>-16.690000000000001</v>
      </c>
      <c r="AB275" s="5">
        <v>23.12</v>
      </c>
      <c r="AC275" s="5">
        <v>6.48</v>
      </c>
      <c r="AD275" s="5">
        <v>-21.06</v>
      </c>
      <c r="AE275" s="5">
        <v>-1.1100000000000001</v>
      </c>
      <c r="AF275" s="5">
        <v>-0.25</v>
      </c>
      <c r="AG275" s="5">
        <v>-0.27</v>
      </c>
      <c r="AH275" s="5">
        <v>0.05</v>
      </c>
      <c r="AI275" s="5">
        <v>0.21</v>
      </c>
      <c r="AJ275" s="5">
        <v>7.0000000000000007E-2</v>
      </c>
      <c r="AK275" s="5">
        <v>0.05</v>
      </c>
      <c r="AL275" s="5">
        <v>-0.03</v>
      </c>
      <c r="AM275" s="5">
        <v>0.05</v>
      </c>
      <c r="AN275" s="5">
        <v>0.08</v>
      </c>
      <c r="AO275" s="5">
        <v>1.74</v>
      </c>
      <c r="AP275" s="5">
        <v>-0.72</v>
      </c>
      <c r="AQ275" s="5">
        <v>2.83</v>
      </c>
      <c r="AR275" s="5">
        <v>0</v>
      </c>
      <c r="AS275" s="5">
        <v>-0.37</v>
      </c>
      <c r="AT275" s="5">
        <v>-0.85</v>
      </c>
      <c r="AU275" s="5">
        <v>-0.77</v>
      </c>
      <c r="AV275" s="5">
        <v>0.24</v>
      </c>
      <c r="AW275" s="5">
        <v>162.13</v>
      </c>
      <c r="AX275" s="20">
        <v>233.08250000000001</v>
      </c>
      <c r="AY275" s="20">
        <v>213.38099999999901</v>
      </c>
      <c r="AZ275" s="20">
        <v>216.81950000000001</v>
      </c>
      <c r="BA275" s="21">
        <v>19.8</v>
      </c>
      <c r="BB275" s="21">
        <v>3.1</v>
      </c>
      <c r="BC275" s="21">
        <v>15.7</v>
      </c>
      <c r="BD275" s="21">
        <v>99.1</v>
      </c>
    </row>
    <row r="276" spans="2:56" hidden="1" x14ac:dyDescent="0.3">
      <c r="B276" s="3">
        <v>259</v>
      </c>
      <c r="C276" s="3" t="s">
        <v>659</v>
      </c>
      <c r="D276" s="3">
        <v>250796</v>
      </c>
      <c r="E276" s="3">
        <v>242476</v>
      </c>
      <c r="F276" s="5" t="s">
        <v>435</v>
      </c>
      <c r="G276" s="5">
        <v>211938</v>
      </c>
      <c r="H276" s="5">
        <v>200043</v>
      </c>
      <c r="I276" s="5" t="s">
        <v>660</v>
      </c>
      <c r="J276" s="5">
        <v>160547</v>
      </c>
      <c r="K276" s="5" t="s">
        <v>80</v>
      </c>
      <c r="L276" s="5" t="s">
        <v>80</v>
      </c>
      <c r="M276" s="5" t="s">
        <v>81</v>
      </c>
      <c r="N276" s="5">
        <v>6.69</v>
      </c>
      <c r="O276" s="5">
        <v>11.02</v>
      </c>
      <c r="P276" s="5">
        <v>13.59</v>
      </c>
      <c r="Q276" s="5">
        <v>11.43</v>
      </c>
      <c r="R276" s="5">
        <v>0.98</v>
      </c>
      <c r="S276" s="5">
        <v>0.91</v>
      </c>
      <c r="T276" s="5">
        <v>1.21</v>
      </c>
      <c r="U276" s="5">
        <v>1.53</v>
      </c>
      <c r="V276" s="5">
        <v>20.09</v>
      </c>
      <c r="W276" s="5">
        <v>19.38</v>
      </c>
      <c r="X276" s="5">
        <v>0.76</v>
      </c>
      <c r="Y276" s="5">
        <v>0.28000000000000003</v>
      </c>
      <c r="Z276" s="5">
        <v>-1.6</v>
      </c>
      <c r="AA276" s="5">
        <v>-16.079999999999998</v>
      </c>
      <c r="AB276" s="5">
        <v>22.39</v>
      </c>
      <c r="AC276" s="5">
        <v>-0.22</v>
      </c>
      <c r="AD276" s="5">
        <v>-64.98</v>
      </c>
      <c r="AE276" s="5">
        <v>-0.97</v>
      </c>
      <c r="AF276" s="5">
        <v>-0.21</v>
      </c>
      <c r="AG276" s="5">
        <v>-0.22</v>
      </c>
      <c r="AH276" s="5">
        <v>-0.11</v>
      </c>
      <c r="AI276" s="5">
        <v>0.2</v>
      </c>
      <c r="AJ276" s="5">
        <v>7.0000000000000007E-2</v>
      </c>
      <c r="AK276" s="5">
        <v>0.05</v>
      </c>
      <c r="AL276" s="5">
        <v>0.01</v>
      </c>
      <c r="AM276" s="5">
        <v>0.06</v>
      </c>
      <c r="AN276" s="5">
        <v>7.0000000000000007E-2</v>
      </c>
      <c r="AO276" s="5">
        <v>0.06</v>
      </c>
      <c r="AP276" s="5">
        <v>-0.49</v>
      </c>
      <c r="AQ276" s="5">
        <v>2.4300000000000002</v>
      </c>
      <c r="AR276" s="5">
        <v>0</v>
      </c>
      <c r="AS276" s="5">
        <v>-0.18</v>
      </c>
      <c r="AT276" s="5">
        <v>0.04</v>
      </c>
      <c r="AU276" s="5">
        <v>-0.55000000000000004</v>
      </c>
      <c r="AV276" s="5">
        <v>0.39</v>
      </c>
      <c r="AW276" s="5">
        <v>156.31</v>
      </c>
      <c r="AX276" s="20">
        <v>218.65099999999899</v>
      </c>
      <c r="AY276" s="20">
        <v>205.12549999999999</v>
      </c>
      <c r="AZ276" s="20">
        <v>199.198499999999</v>
      </c>
      <c r="BA276" s="21">
        <v>20.8</v>
      </c>
      <c r="BB276" s="21">
        <v>3.2</v>
      </c>
      <c r="BC276" s="21">
        <v>15.6</v>
      </c>
      <c r="BD276" s="21">
        <v>99.2</v>
      </c>
    </row>
    <row r="277" spans="2:56" x14ac:dyDescent="0.3">
      <c r="B277" s="3">
        <v>260</v>
      </c>
      <c r="C277" s="3" t="s">
        <v>661</v>
      </c>
      <c r="D277" s="3">
        <v>252283</v>
      </c>
      <c r="E277" s="3">
        <v>231279</v>
      </c>
      <c r="F277" s="5" t="s">
        <v>163</v>
      </c>
      <c r="G277" s="5">
        <v>201212</v>
      </c>
      <c r="H277" s="5">
        <v>230225</v>
      </c>
      <c r="I277" s="5" t="s">
        <v>662</v>
      </c>
      <c r="J277" s="5">
        <v>212180</v>
      </c>
      <c r="K277" s="5" t="s">
        <v>80</v>
      </c>
      <c r="L277" s="5" t="s">
        <v>67</v>
      </c>
      <c r="M277" s="5" t="s">
        <v>153</v>
      </c>
      <c r="N277" s="5">
        <v>7.21</v>
      </c>
      <c r="O277" s="5">
        <v>9.66</v>
      </c>
      <c r="P277" s="5">
        <v>11.36</v>
      </c>
      <c r="Q277" s="5">
        <v>8.07</v>
      </c>
      <c r="R277" s="5">
        <v>0.36</v>
      </c>
      <c r="S277" s="5">
        <v>0.46</v>
      </c>
      <c r="T277" s="5">
        <v>2.84</v>
      </c>
      <c r="U277" s="5">
        <v>3.52</v>
      </c>
      <c r="V277" s="5">
        <v>23.91</v>
      </c>
      <c r="W277" s="5">
        <v>16.149999999999999</v>
      </c>
      <c r="X277" s="5">
        <v>-0.44</v>
      </c>
      <c r="Y277" s="5">
        <v>-0.93</v>
      </c>
      <c r="Z277" s="5">
        <v>-2.14</v>
      </c>
      <c r="AA277" s="5">
        <v>-15.76</v>
      </c>
      <c r="AB277" s="5">
        <v>23.11</v>
      </c>
      <c r="AC277" s="5">
        <v>0.13</v>
      </c>
      <c r="AD277" s="5">
        <v>-40.07</v>
      </c>
      <c r="AE277" s="5">
        <v>-1.26</v>
      </c>
      <c r="AF277" s="5">
        <v>0</v>
      </c>
      <c r="AG277" s="5">
        <v>-0.56999999999999995</v>
      </c>
      <c r="AH277" s="5">
        <v>-0.2</v>
      </c>
      <c r="AI277" s="5">
        <v>0.32</v>
      </c>
      <c r="AJ277" s="5">
        <v>0.05</v>
      </c>
      <c r="AK277" s="5">
        <v>0.05</v>
      </c>
      <c r="AL277" s="5">
        <v>0.03</v>
      </c>
      <c r="AM277" s="5">
        <v>0.2</v>
      </c>
      <c r="AN277" s="5">
        <v>0.08</v>
      </c>
      <c r="AO277" s="5">
        <v>0.35</v>
      </c>
      <c r="AP277" s="5">
        <v>-0.76</v>
      </c>
      <c r="AQ277" s="5">
        <v>3.76</v>
      </c>
      <c r="AR277" s="5">
        <v>0</v>
      </c>
      <c r="AS277" s="5">
        <v>-0.33</v>
      </c>
      <c r="AT277" s="5">
        <v>-0.27</v>
      </c>
      <c r="AU277" s="5">
        <v>-0.34</v>
      </c>
      <c r="AV277" s="5">
        <v>0.36</v>
      </c>
      <c r="AW277" s="5">
        <v>174.74</v>
      </c>
      <c r="AX277" s="20">
        <v>252.58599999999899</v>
      </c>
      <c r="AY277" s="20">
        <v>229.4375</v>
      </c>
      <c r="AZ277" s="20">
        <v>237.12899999999999</v>
      </c>
      <c r="BA277" s="21">
        <v>18.3</v>
      </c>
      <c r="BB277" s="21">
        <v>3.3</v>
      </c>
      <c r="BC277" s="21">
        <v>18.3</v>
      </c>
      <c r="BD277" s="21">
        <v>99.5</v>
      </c>
    </row>
    <row r="278" spans="2:56" hidden="1" x14ac:dyDescent="0.3">
      <c r="B278" s="3">
        <v>261</v>
      </c>
      <c r="C278" s="3" t="s">
        <v>663</v>
      </c>
      <c r="D278" s="3">
        <v>251857</v>
      </c>
      <c r="E278" s="3">
        <v>211938</v>
      </c>
      <c r="F278" s="5" t="s">
        <v>104</v>
      </c>
      <c r="G278" s="5" t="s">
        <v>822</v>
      </c>
      <c r="H278" s="5">
        <v>231575</v>
      </c>
      <c r="I278" s="5" t="s">
        <v>664</v>
      </c>
      <c r="J278" s="5">
        <v>220843</v>
      </c>
      <c r="K278" s="5" t="s">
        <v>67</v>
      </c>
      <c r="L278" s="5" t="s">
        <v>67</v>
      </c>
      <c r="M278" s="5" t="s">
        <v>81</v>
      </c>
      <c r="N278" s="5">
        <v>7.11</v>
      </c>
      <c r="O278" s="5">
        <v>8.27</v>
      </c>
      <c r="P278" s="5">
        <v>11.07</v>
      </c>
      <c r="Q278" s="5">
        <v>8.2799999999999994</v>
      </c>
      <c r="R278" s="5">
        <v>1.52</v>
      </c>
      <c r="S278" s="5">
        <v>0.95</v>
      </c>
      <c r="T278" s="5">
        <v>1.42</v>
      </c>
      <c r="U278" s="5">
        <v>1.75</v>
      </c>
      <c r="V278" s="5">
        <v>20.420000000000002</v>
      </c>
      <c r="W278" s="5">
        <v>18.59</v>
      </c>
      <c r="X278" s="5">
        <v>-0.48</v>
      </c>
      <c r="Y278" s="5">
        <v>-0.7</v>
      </c>
      <c r="Z278" s="5">
        <v>-1.21</v>
      </c>
      <c r="AA278" s="5">
        <v>-13.22</v>
      </c>
      <c r="AB278" s="5">
        <v>19.14</v>
      </c>
      <c r="AC278" s="5">
        <v>2.06</v>
      </c>
      <c r="AD278" s="5">
        <v>-64.489999999999995</v>
      </c>
      <c r="AE278" s="5">
        <v>-0.39</v>
      </c>
      <c r="AF278" s="5">
        <v>0.18</v>
      </c>
      <c r="AG278" s="5">
        <v>-0.1</v>
      </c>
      <c r="AH278" s="5">
        <v>-0.1</v>
      </c>
      <c r="AI278" s="5">
        <v>0.2</v>
      </c>
      <c r="AJ278" s="5">
        <v>0.16</v>
      </c>
      <c r="AK278" s="5">
        <v>0.06</v>
      </c>
      <c r="AL278" s="5">
        <v>0.03</v>
      </c>
      <c r="AM278" s="5">
        <v>0.12</v>
      </c>
      <c r="AN278" s="5">
        <v>0.03</v>
      </c>
      <c r="AO278" s="5">
        <v>-2.31</v>
      </c>
      <c r="AP278" s="5">
        <v>0.26</v>
      </c>
      <c r="AQ278" s="5">
        <v>2.36</v>
      </c>
      <c r="AR278" s="5">
        <v>0</v>
      </c>
      <c r="AS278" s="5">
        <v>-0.17</v>
      </c>
      <c r="AT278" s="5">
        <v>-0.03</v>
      </c>
      <c r="AU278" s="5">
        <v>-0.22</v>
      </c>
      <c r="AV278" s="5">
        <v>0.27</v>
      </c>
      <c r="AW278" s="5">
        <v>153.69</v>
      </c>
      <c r="AX278" s="20">
        <v>222.21799999999999</v>
      </c>
      <c r="AY278" s="20">
        <v>205.158999999999</v>
      </c>
      <c r="AZ278" s="20">
        <v>214.73849999999899</v>
      </c>
      <c r="BA278" s="21">
        <v>18.100000000000001</v>
      </c>
      <c r="BB278" s="21">
        <v>3.3</v>
      </c>
      <c r="BC278" s="21">
        <v>18.3</v>
      </c>
      <c r="BD278" s="21">
        <v>99.8</v>
      </c>
    </row>
    <row r="279" spans="2:56" x14ac:dyDescent="0.3">
      <c r="B279" s="3">
        <v>262</v>
      </c>
      <c r="C279" s="3" t="s">
        <v>665</v>
      </c>
      <c r="D279" s="3">
        <v>251960</v>
      </c>
      <c r="E279" s="3">
        <v>232538</v>
      </c>
      <c r="F279" s="5" t="s">
        <v>94</v>
      </c>
      <c r="G279" s="5">
        <v>220451</v>
      </c>
      <c r="H279" s="5">
        <v>230050</v>
      </c>
      <c r="I279" s="5" t="s">
        <v>666</v>
      </c>
      <c r="J279" s="5">
        <v>201212</v>
      </c>
      <c r="K279" s="5" t="s">
        <v>67</v>
      </c>
      <c r="L279" s="5" t="s">
        <v>67</v>
      </c>
      <c r="M279" s="5" t="s">
        <v>81</v>
      </c>
      <c r="N279" s="5">
        <v>6.35</v>
      </c>
      <c r="O279" s="5">
        <v>8.7200000000000006</v>
      </c>
      <c r="P279" s="5">
        <v>10.89</v>
      </c>
      <c r="Q279" s="5">
        <v>8.49</v>
      </c>
      <c r="R279" s="5">
        <v>2.27</v>
      </c>
      <c r="S279" s="5">
        <v>1.63</v>
      </c>
      <c r="T279" s="5">
        <v>4.09</v>
      </c>
      <c r="U279" s="5">
        <v>4.24</v>
      </c>
      <c r="V279" s="5">
        <v>11.59</v>
      </c>
      <c r="W279" s="5">
        <v>8.99</v>
      </c>
      <c r="X279" s="5">
        <v>0.03</v>
      </c>
      <c r="Y279" s="5">
        <v>-0.15</v>
      </c>
      <c r="Z279" s="5">
        <v>-1.1599999999999999</v>
      </c>
      <c r="AA279" s="5">
        <v>-10.42</v>
      </c>
      <c r="AB279" s="5">
        <v>21.47</v>
      </c>
      <c r="AC279" s="5">
        <v>1.24</v>
      </c>
      <c r="AD279" s="5">
        <v>-54.49</v>
      </c>
      <c r="AE279" s="5">
        <v>-1.1100000000000001</v>
      </c>
      <c r="AF279" s="5">
        <v>-0.6</v>
      </c>
      <c r="AG279" s="5">
        <v>-0.1</v>
      </c>
      <c r="AH279" s="5">
        <v>-0.21</v>
      </c>
      <c r="AI279" s="5">
        <v>0.31</v>
      </c>
      <c r="AJ279" s="5">
        <v>0.11</v>
      </c>
      <c r="AK279" s="5">
        <v>0.08</v>
      </c>
      <c r="AL279" s="5">
        <v>-0.01</v>
      </c>
      <c r="AM279" s="5">
        <v>0.11</v>
      </c>
      <c r="AN279" s="5">
        <v>0.09</v>
      </c>
      <c r="AO279" s="5">
        <v>2.06</v>
      </c>
      <c r="AP279" s="5">
        <v>-0.22</v>
      </c>
      <c r="AQ279" s="5">
        <v>2.4300000000000002</v>
      </c>
      <c r="AR279" s="5">
        <v>0</v>
      </c>
      <c r="AS279" s="5">
        <v>-0.36</v>
      </c>
      <c r="AT279" s="5">
        <v>-0.24</v>
      </c>
      <c r="AU279" s="5">
        <v>-0.66</v>
      </c>
      <c r="AV279" s="5">
        <v>0.48</v>
      </c>
      <c r="AW279" s="5">
        <v>154.06</v>
      </c>
      <c r="AX279" s="20">
        <v>228.300499999999</v>
      </c>
      <c r="AY279" s="20">
        <v>216.9785</v>
      </c>
      <c r="AZ279" s="20">
        <v>206.20749999999899</v>
      </c>
      <c r="BA279" s="21">
        <v>19.3</v>
      </c>
      <c r="BB279" s="21">
        <v>3.2</v>
      </c>
      <c r="BC279" s="21">
        <v>16.8</v>
      </c>
      <c r="BD279" s="21">
        <v>99.6</v>
      </c>
    </row>
    <row r="280" spans="2:56" x14ac:dyDescent="0.3">
      <c r="B280" s="3">
        <v>263</v>
      </c>
      <c r="C280" s="3" t="s">
        <v>667</v>
      </c>
      <c r="D280" s="3">
        <v>251929</v>
      </c>
      <c r="E280" s="3">
        <v>231279</v>
      </c>
      <c r="F280" s="5" t="s">
        <v>163</v>
      </c>
      <c r="G280" s="5">
        <v>201212</v>
      </c>
      <c r="H280" s="5">
        <v>232231</v>
      </c>
      <c r="I280" s="5" t="s">
        <v>668</v>
      </c>
      <c r="J280" s="5">
        <v>220962</v>
      </c>
      <c r="K280" s="5" t="s">
        <v>67</v>
      </c>
      <c r="L280" s="5" t="s">
        <v>67</v>
      </c>
      <c r="M280" s="5" t="s">
        <v>153</v>
      </c>
      <c r="N280" s="5">
        <v>6.9</v>
      </c>
      <c r="O280" s="5">
        <v>7.52</v>
      </c>
      <c r="P280" s="5">
        <v>9.2100000000000009</v>
      </c>
      <c r="Q280" s="5">
        <v>6.38</v>
      </c>
      <c r="R280" s="5">
        <v>1.79</v>
      </c>
      <c r="S280" s="5">
        <v>1.36</v>
      </c>
      <c r="T280" s="5">
        <v>3.24</v>
      </c>
      <c r="U280" s="5">
        <v>3.77</v>
      </c>
      <c r="V280" s="5">
        <v>12.65</v>
      </c>
      <c r="W280" s="5">
        <v>7.28</v>
      </c>
      <c r="X280" s="5">
        <v>0.41</v>
      </c>
      <c r="Y280" s="5">
        <v>0.13</v>
      </c>
      <c r="Z280" s="5">
        <v>-2.86</v>
      </c>
      <c r="AA280" s="5">
        <v>-11.29</v>
      </c>
      <c r="AB280" s="5">
        <v>21.14</v>
      </c>
      <c r="AC280" s="5">
        <v>7.06</v>
      </c>
      <c r="AD280" s="5">
        <v>-30.79</v>
      </c>
      <c r="AE280" s="5">
        <v>-1.1499999999999999</v>
      </c>
      <c r="AF280" s="5">
        <v>-0.33</v>
      </c>
      <c r="AG280" s="5">
        <v>-0.26</v>
      </c>
      <c r="AH280" s="5">
        <v>-0.14000000000000001</v>
      </c>
      <c r="AI280" s="5">
        <v>0.28000000000000003</v>
      </c>
      <c r="AJ280" s="5">
        <v>0.05</v>
      </c>
      <c r="AK280" s="5">
        <v>0.06</v>
      </c>
      <c r="AL280" s="5">
        <v>-0.01</v>
      </c>
      <c r="AM280" s="5">
        <v>0.13</v>
      </c>
      <c r="AN280" s="5">
        <v>0.09</v>
      </c>
      <c r="AO280" s="5">
        <v>0.24</v>
      </c>
      <c r="AP280" s="5">
        <v>-0.64</v>
      </c>
      <c r="AQ280" s="5">
        <v>3.49</v>
      </c>
      <c r="AR280" s="5">
        <v>0</v>
      </c>
      <c r="AS280" s="5">
        <v>-0.44</v>
      </c>
      <c r="AT280" s="5">
        <v>-0.56000000000000005</v>
      </c>
      <c r="AU280" s="5">
        <v>-0.51</v>
      </c>
      <c r="AV280" s="5">
        <v>0.44</v>
      </c>
      <c r="AW280" s="5">
        <v>151.88999999999999</v>
      </c>
      <c r="AX280" s="20">
        <v>225.20349999999999</v>
      </c>
      <c r="AY280" s="20">
        <v>214.696</v>
      </c>
      <c r="AZ280" s="20">
        <v>200.72</v>
      </c>
      <c r="BA280" s="21">
        <v>20.2</v>
      </c>
      <c r="BB280" s="21">
        <v>2.8</v>
      </c>
      <c r="BC280" s="21">
        <v>13.8</v>
      </c>
      <c r="BD280" s="21">
        <v>99.6</v>
      </c>
    </row>
    <row r="281" spans="2:56" hidden="1" x14ac:dyDescent="0.3">
      <c r="B281" s="3">
        <v>264</v>
      </c>
      <c r="C281" s="3" t="s">
        <v>669</v>
      </c>
      <c r="D281" s="3">
        <v>251658</v>
      </c>
      <c r="E281" s="3">
        <v>231892</v>
      </c>
      <c r="F281" s="5" t="s">
        <v>199</v>
      </c>
      <c r="G281" s="5">
        <v>220638</v>
      </c>
      <c r="H281" s="5">
        <v>232687</v>
      </c>
      <c r="I281" s="5" t="s">
        <v>670</v>
      </c>
      <c r="J281" s="5" t="s">
        <v>832</v>
      </c>
      <c r="K281" s="5" t="s">
        <v>80</v>
      </c>
      <c r="L281" s="5" t="s">
        <v>67</v>
      </c>
      <c r="M281" s="5" t="s">
        <v>153</v>
      </c>
      <c r="N281" s="5">
        <v>7.57</v>
      </c>
      <c r="O281" s="5">
        <v>10.98</v>
      </c>
      <c r="P281" s="5">
        <v>13.05</v>
      </c>
      <c r="Q281" s="5">
        <v>10.130000000000001</v>
      </c>
      <c r="R281" s="5">
        <v>1.04</v>
      </c>
      <c r="S281" s="5">
        <v>1.1100000000000001</v>
      </c>
      <c r="T281" s="5">
        <v>2.02</v>
      </c>
      <c r="U281" s="5">
        <v>2.58</v>
      </c>
      <c r="V281" s="5">
        <v>11.81</v>
      </c>
      <c r="W281" s="5">
        <v>6.6</v>
      </c>
      <c r="X281" s="5">
        <v>-0.42</v>
      </c>
      <c r="Y281" s="5">
        <v>-0.92</v>
      </c>
      <c r="Z281" s="5">
        <v>-2.38</v>
      </c>
      <c r="AA281" s="5">
        <v>-19.510000000000002</v>
      </c>
      <c r="AB281" s="5">
        <v>20.28</v>
      </c>
      <c r="AC281" s="5">
        <v>-0.41</v>
      </c>
      <c r="AD281" s="5">
        <v>-42.44</v>
      </c>
      <c r="AE281" s="5">
        <v>-1.33</v>
      </c>
      <c r="AF281" s="5">
        <v>-0.79</v>
      </c>
      <c r="AG281" s="5">
        <v>-0.39</v>
      </c>
      <c r="AH281" s="5">
        <v>-0.19</v>
      </c>
      <c r="AI281" s="5">
        <v>0.2</v>
      </c>
      <c r="AJ281" s="5">
        <v>0.17</v>
      </c>
      <c r="AK281" s="5">
        <v>0.02</v>
      </c>
      <c r="AL281" s="5">
        <v>0.04</v>
      </c>
      <c r="AM281" s="5">
        <v>0.14000000000000001</v>
      </c>
      <c r="AN281" s="5">
        <v>0.05</v>
      </c>
      <c r="AO281" s="5">
        <v>2.34</v>
      </c>
      <c r="AP281" s="5">
        <v>-0.08</v>
      </c>
      <c r="AQ281" s="5">
        <v>1.1200000000000001</v>
      </c>
      <c r="AR281" s="5">
        <v>0</v>
      </c>
      <c r="AS281" s="5">
        <v>-0.28999999999999998</v>
      </c>
      <c r="AT281" s="5">
        <v>-0.68</v>
      </c>
      <c r="AU281" s="5">
        <v>-0.7</v>
      </c>
      <c r="AV281" s="5">
        <v>0.34</v>
      </c>
      <c r="AW281" s="5">
        <v>149.83000000000001</v>
      </c>
      <c r="AX281" s="20">
        <v>231.65299999999999</v>
      </c>
      <c r="AY281" s="20">
        <v>218.566499999999</v>
      </c>
      <c r="AZ281" s="20">
        <v>212.78649999999999</v>
      </c>
      <c r="BA281" s="21">
        <v>18.8</v>
      </c>
      <c r="BB281" s="21">
        <v>2.9</v>
      </c>
      <c r="BC281" s="21">
        <v>15.3</v>
      </c>
      <c r="BD281" s="21">
        <v>99.4</v>
      </c>
    </row>
    <row r="282" spans="2:56" x14ac:dyDescent="0.3">
      <c r="B282" s="3">
        <v>265</v>
      </c>
      <c r="C282" s="3" t="s">
        <v>671</v>
      </c>
      <c r="D282" s="3">
        <v>252261</v>
      </c>
      <c r="E282" s="3">
        <v>211938</v>
      </c>
      <c r="F282" s="5" t="s">
        <v>104</v>
      </c>
      <c r="G282" s="5" t="s">
        <v>822</v>
      </c>
      <c r="H282" s="5">
        <v>230741</v>
      </c>
      <c r="I282" s="5" t="s">
        <v>672</v>
      </c>
      <c r="J282" s="5">
        <v>191150</v>
      </c>
      <c r="K282" s="5" t="s">
        <v>80</v>
      </c>
      <c r="L282" s="5" t="s">
        <v>80</v>
      </c>
      <c r="M282" s="5" t="s">
        <v>81</v>
      </c>
      <c r="N282" s="5">
        <v>6.31</v>
      </c>
      <c r="O282" s="5">
        <v>10.58</v>
      </c>
      <c r="P282" s="5">
        <v>13.39</v>
      </c>
      <c r="Q282" s="5">
        <v>10.96</v>
      </c>
      <c r="R282" s="5">
        <v>0.72</v>
      </c>
      <c r="S282" s="5">
        <v>0.53</v>
      </c>
      <c r="T282" s="5">
        <v>1.04</v>
      </c>
      <c r="U282" s="5">
        <v>1.51</v>
      </c>
      <c r="V282" s="5">
        <v>23.31</v>
      </c>
      <c r="W282" s="5">
        <v>18.12</v>
      </c>
      <c r="X282" s="5">
        <v>-0.31</v>
      </c>
      <c r="Y282" s="5">
        <v>-0.81</v>
      </c>
      <c r="Z282" s="5">
        <v>-1.56</v>
      </c>
      <c r="AA282" s="5">
        <v>-14.98</v>
      </c>
      <c r="AB282" s="5">
        <v>18.510000000000002</v>
      </c>
      <c r="AC282" s="5">
        <v>0.01</v>
      </c>
      <c r="AD282" s="5">
        <v>-52.66</v>
      </c>
      <c r="AE282" s="5">
        <v>-1.08</v>
      </c>
      <c r="AF282" s="5">
        <v>-0.2</v>
      </c>
      <c r="AG282" s="5">
        <v>-0.43</v>
      </c>
      <c r="AH282" s="5">
        <v>-0.38</v>
      </c>
      <c r="AI282" s="5">
        <v>0.27</v>
      </c>
      <c r="AJ282" s="5">
        <v>0.22</v>
      </c>
      <c r="AK282" s="5">
        <v>0.05</v>
      </c>
      <c r="AL282" s="5">
        <v>0.04</v>
      </c>
      <c r="AM282" s="5">
        <v>0.14000000000000001</v>
      </c>
      <c r="AN282" s="5">
        <v>0.08</v>
      </c>
      <c r="AO282" s="5">
        <v>-2.0299999999999998</v>
      </c>
      <c r="AP282" s="5">
        <v>-0.35</v>
      </c>
      <c r="AQ282" s="5">
        <v>2.68</v>
      </c>
      <c r="AR282" s="5">
        <v>0</v>
      </c>
      <c r="AS282" s="5">
        <v>-0.11</v>
      </c>
      <c r="AT282" s="5">
        <v>-0.01</v>
      </c>
      <c r="AU282" s="5">
        <v>-0.28999999999999998</v>
      </c>
      <c r="AV282" s="5">
        <v>0.36</v>
      </c>
      <c r="AW282" s="5">
        <v>165.27</v>
      </c>
      <c r="AX282" s="20">
        <v>238.07649999999899</v>
      </c>
      <c r="AY282" s="20">
        <v>219.08500000000001</v>
      </c>
      <c r="AZ282" s="20">
        <v>229.392</v>
      </c>
      <c r="BA282" s="21">
        <v>18.399999999999999</v>
      </c>
      <c r="BB282" s="21">
        <v>2.8</v>
      </c>
      <c r="BC282" s="21">
        <v>15.3</v>
      </c>
      <c r="BD282" s="21">
        <v>99.5</v>
      </c>
    </row>
    <row r="283" spans="2:56" x14ac:dyDescent="0.3">
      <c r="B283" s="3">
        <v>266</v>
      </c>
      <c r="C283" s="3" t="s">
        <v>673</v>
      </c>
      <c r="D283" s="3">
        <v>250317</v>
      </c>
      <c r="E283" s="3">
        <v>230511</v>
      </c>
      <c r="F283" s="5" t="s">
        <v>113</v>
      </c>
      <c r="G283" s="5">
        <v>211938</v>
      </c>
      <c r="H283" s="5">
        <v>212522</v>
      </c>
      <c r="I283" s="5" t="s">
        <v>674</v>
      </c>
      <c r="J283" s="5">
        <v>202165</v>
      </c>
      <c r="K283" s="5" t="s">
        <v>80</v>
      </c>
      <c r="L283" s="5" t="s">
        <v>80</v>
      </c>
      <c r="M283" s="5" t="s">
        <v>81</v>
      </c>
      <c r="N283" s="5">
        <v>2.5099999999999998</v>
      </c>
      <c r="O283" s="5">
        <v>5.29</v>
      </c>
      <c r="P283" s="5">
        <v>7.93</v>
      </c>
      <c r="Q283" s="5">
        <v>6.11</v>
      </c>
      <c r="R283" s="5">
        <v>2.83</v>
      </c>
      <c r="S283" s="5">
        <v>1.98</v>
      </c>
      <c r="T283" s="5">
        <v>1.61</v>
      </c>
      <c r="U283" s="5">
        <v>1.7</v>
      </c>
      <c r="V283" s="5">
        <v>12.44</v>
      </c>
      <c r="W283" s="5">
        <v>9.01</v>
      </c>
      <c r="X283" s="5">
        <v>-0.27</v>
      </c>
      <c r="Y283" s="5">
        <v>-0.39</v>
      </c>
      <c r="Z283" s="5">
        <v>-2.34</v>
      </c>
      <c r="AA283" s="5">
        <v>-13.36</v>
      </c>
      <c r="AB283" s="5">
        <v>17.13</v>
      </c>
      <c r="AC283" s="5">
        <v>1.53</v>
      </c>
      <c r="AD283" s="5">
        <v>-66.36</v>
      </c>
      <c r="AE283" s="5">
        <v>-1.2</v>
      </c>
      <c r="AF283" s="5">
        <v>-0.31</v>
      </c>
      <c r="AG283" s="5">
        <v>0.03</v>
      </c>
      <c r="AH283" s="5">
        <v>-0.35</v>
      </c>
      <c r="AI283" s="5">
        <v>0.28999999999999998</v>
      </c>
      <c r="AJ283" s="5">
        <v>0.12</v>
      </c>
      <c r="AK283" s="5">
        <v>7.0000000000000007E-2</v>
      </c>
      <c r="AL283" s="5">
        <v>0.05</v>
      </c>
      <c r="AM283" s="5">
        <v>0.14000000000000001</v>
      </c>
      <c r="AN283" s="5">
        <v>7.0000000000000007E-2</v>
      </c>
      <c r="AO283" s="5">
        <v>-1.05</v>
      </c>
      <c r="AP283" s="5">
        <v>0.62</v>
      </c>
      <c r="AQ283" s="5">
        <v>-1.26</v>
      </c>
      <c r="AR283" s="5">
        <v>0</v>
      </c>
      <c r="AS283" s="5">
        <v>-0.64</v>
      </c>
      <c r="AT283" s="5">
        <v>-0.82</v>
      </c>
      <c r="AU283" s="5">
        <v>-0.76</v>
      </c>
      <c r="AV283" s="5">
        <v>0.33</v>
      </c>
      <c r="AW283" s="5">
        <v>151.12</v>
      </c>
      <c r="AX283" s="20">
        <v>218.14500000000001</v>
      </c>
      <c r="AY283" s="20">
        <v>204.95949999999999</v>
      </c>
      <c r="AZ283" s="20">
        <v>204.28649999999999</v>
      </c>
      <c r="BA283" s="21">
        <v>18.3</v>
      </c>
      <c r="BB283" s="21">
        <v>2.9</v>
      </c>
      <c r="BC283" s="21">
        <v>15.7</v>
      </c>
      <c r="BD283" s="21">
        <v>99.6</v>
      </c>
    </row>
    <row r="284" spans="2:56" x14ac:dyDescent="0.3">
      <c r="B284" s="3">
        <v>267</v>
      </c>
      <c r="C284" s="3" t="s">
        <v>675</v>
      </c>
      <c r="D284" s="3">
        <v>251976</v>
      </c>
      <c r="E284" s="3">
        <v>231279</v>
      </c>
      <c r="F284" s="5" t="s">
        <v>163</v>
      </c>
      <c r="G284" s="5">
        <v>201212</v>
      </c>
      <c r="H284" s="5">
        <v>233615</v>
      </c>
      <c r="I284" s="5" t="s">
        <v>505</v>
      </c>
      <c r="J284" s="5">
        <v>221265</v>
      </c>
      <c r="K284" s="5" t="s">
        <v>80</v>
      </c>
      <c r="L284" s="5" t="s">
        <v>80</v>
      </c>
      <c r="M284" s="5" t="s">
        <v>81</v>
      </c>
      <c r="N284" s="5">
        <v>6.81</v>
      </c>
      <c r="O284" s="5">
        <v>6.88</v>
      </c>
      <c r="P284" s="5">
        <v>8.17</v>
      </c>
      <c r="Q284" s="5">
        <v>5.56</v>
      </c>
      <c r="R284" s="5">
        <v>2.1</v>
      </c>
      <c r="S284" s="5">
        <v>1.47</v>
      </c>
      <c r="T284" s="5">
        <v>3.67</v>
      </c>
      <c r="U284" s="5">
        <v>3.94</v>
      </c>
      <c r="V284" s="5">
        <v>22.92</v>
      </c>
      <c r="W284" s="5">
        <v>21.68</v>
      </c>
      <c r="X284" s="5">
        <v>0.06</v>
      </c>
      <c r="Y284" s="5">
        <v>-0.27</v>
      </c>
      <c r="Z284" s="5">
        <v>-2.0299999999999998</v>
      </c>
      <c r="AA284" s="5">
        <v>-12.72</v>
      </c>
      <c r="AB284" s="5">
        <v>18.2</v>
      </c>
      <c r="AC284" s="5">
        <v>2.2599999999999998</v>
      </c>
      <c r="AD284" s="5">
        <v>-22.65</v>
      </c>
      <c r="AE284" s="5">
        <v>-1.08</v>
      </c>
      <c r="AF284" s="5">
        <v>-0.08</v>
      </c>
      <c r="AG284" s="5">
        <v>0.1</v>
      </c>
      <c r="AH284" s="5">
        <v>0.04</v>
      </c>
      <c r="AI284" s="5">
        <v>0.25</v>
      </c>
      <c r="AJ284" s="5">
        <v>0.06</v>
      </c>
      <c r="AK284" s="5">
        <v>0.05</v>
      </c>
      <c r="AL284" s="5">
        <v>0.02</v>
      </c>
      <c r="AM284" s="5">
        <v>0.14000000000000001</v>
      </c>
      <c r="AN284" s="5">
        <v>0.06</v>
      </c>
      <c r="AO284" s="5">
        <v>-0.94</v>
      </c>
      <c r="AP284" s="5">
        <v>-0.27</v>
      </c>
      <c r="AQ284" s="5">
        <v>1.04</v>
      </c>
      <c r="AR284" s="5">
        <v>0</v>
      </c>
      <c r="AS284" s="5">
        <v>-0.25</v>
      </c>
      <c r="AT284" s="5">
        <v>-0.38</v>
      </c>
      <c r="AU284" s="5">
        <v>-0.44</v>
      </c>
      <c r="AV284" s="5">
        <v>0.36</v>
      </c>
      <c r="AW284" s="5">
        <v>157.09</v>
      </c>
      <c r="AX284" s="20">
        <v>227.851</v>
      </c>
      <c r="AY284" s="20">
        <v>212.685</v>
      </c>
      <c r="AZ284" s="20">
        <v>219.309</v>
      </c>
      <c r="BA284" s="21">
        <v>20</v>
      </c>
      <c r="BB284" s="21">
        <v>3.4</v>
      </c>
      <c r="BC284" s="21">
        <v>16.899999999999999</v>
      </c>
      <c r="BD284" s="21">
        <v>99.2</v>
      </c>
    </row>
    <row r="285" spans="2:56" x14ac:dyDescent="0.3">
      <c r="B285" s="3">
        <v>268</v>
      </c>
      <c r="C285" s="3" t="s">
        <v>676</v>
      </c>
      <c r="D285" s="3">
        <v>251384</v>
      </c>
      <c r="E285" s="3">
        <v>231610</v>
      </c>
      <c r="F285" s="5" t="s">
        <v>133</v>
      </c>
      <c r="G285" s="5">
        <v>211503</v>
      </c>
      <c r="H285" s="5">
        <v>212152</v>
      </c>
      <c r="I285" s="5" t="s">
        <v>677</v>
      </c>
      <c r="J285" s="5" t="s">
        <v>822</v>
      </c>
      <c r="K285" s="5" t="s">
        <v>80</v>
      </c>
      <c r="L285" s="5" t="s">
        <v>80</v>
      </c>
      <c r="M285" s="5" t="s">
        <v>81</v>
      </c>
      <c r="N285" s="5">
        <v>3.6</v>
      </c>
      <c r="O285" s="5">
        <v>6.01</v>
      </c>
      <c r="P285" s="5">
        <v>8.32</v>
      </c>
      <c r="Q285" s="5">
        <v>6.99</v>
      </c>
      <c r="R285" s="5">
        <v>1.58</v>
      </c>
      <c r="S285" s="5">
        <v>1.1599999999999999</v>
      </c>
      <c r="T285" s="5">
        <v>1.65</v>
      </c>
      <c r="U285" s="5">
        <v>2.1</v>
      </c>
      <c r="V285" s="5">
        <v>11.09</v>
      </c>
      <c r="W285" s="5">
        <v>2.68</v>
      </c>
      <c r="X285" s="5">
        <v>-0.63</v>
      </c>
      <c r="Y285" s="5">
        <v>-0.85</v>
      </c>
      <c r="Z285" s="5">
        <v>-2.56</v>
      </c>
      <c r="AA285" s="5">
        <v>-5.04</v>
      </c>
      <c r="AB285" s="5">
        <v>18.850000000000001</v>
      </c>
      <c r="AC285" s="5">
        <v>1.0900000000000001</v>
      </c>
      <c r="AD285" s="5">
        <v>-54.86</v>
      </c>
      <c r="AE285" s="5">
        <v>-1.01</v>
      </c>
      <c r="AF285" s="5">
        <v>-0.27</v>
      </c>
      <c r="AG285" s="5">
        <v>-0.36</v>
      </c>
      <c r="AH285" s="5">
        <v>-0.32</v>
      </c>
      <c r="AI285" s="5">
        <v>0.24</v>
      </c>
      <c r="AJ285" s="5">
        <v>0.28999999999999998</v>
      </c>
      <c r="AK285" s="5">
        <v>0.08</v>
      </c>
      <c r="AL285" s="5">
        <v>-0.01</v>
      </c>
      <c r="AM285" s="5">
        <v>0.05</v>
      </c>
      <c r="AN285" s="5">
        <v>0.09</v>
      </c>
      <c r="AO285" s="5">
        <v>1.24</v>
      </c>
      <c r="AP285" s="5">
        <v>0.16</v>
      </c>
      <c r="AQ285" s="5">
        <v>-0.3</v>
      </c>
      <c r="AR285" s="5">
        <v>0</v>
      </c>
      <c r="AS285" s="5">
        <v>-0.57999999999999996</v>
      </c>
      <c r="AT285" s="5">
        <v>-0.75</v>
      </c>
      <c r="AU285" s="5">
        <v>-0.19</v>
      </c>
      <c r="AV285" s="5">
        <v>0.27</v>
      </c>
      <c r="AW285" s="5">
        <v>151.4</v>
      </c>
      <c r="AX285" s="20">
        <v>223.02449999999999</v>
      </c>
      <c r="AY285" s="20">
        <v>206.86150000000001</v>
      </c>
      <c r="AZ285" s="20">
        <v>205.57400000000001</v>
      </c>
      <c r="BA285" s="21">
        <v>18.600000000000001</v>
      </c>
      <c r="BB285" s="21">
        <v>3</v>
      </c>
      <c r="BC285" s="21">
        <v>16.100000000000001</v>
      </c>
      <c r="BD285" s="21">
        <v>99.1</v>
      </c>
    </row>
    <row r="286" spans="2:56" hidden="1" x14ac:dyDescent="0.3">
      <c r="B286" s="3">
        <v>269</v>
      </c>
      <c r="C286" s="3" t="s">
        <v>678</v>
      </c>
      <c r="D286" s="3">
        <v>250083</v>
      </c>
      <c r="E286" s="3" t="s">
        <v>821</v>
      </c>
      <c r="F286" s="5" t="s">
        <v>178</v>
      </c>
      <c r="G286" s="5"/>
      <c r="H286" s="5">
        <v>190444</v>
      </c>
      <c r="I286" s="5" t="s">
        <v>679</v>
      </c>
      <c r="J286" s="5">
        <v>151723</v>
      </c>
      <c r="K286" s="5" t="s">
        <v>67</v>
      </c>
      <c r="L286" s="5" t="s">
        <v>67</v>
      </c>
      <c r="M286" s="5" t="s">
        <v>81</v>
      </c>
      <c r="N286" s="5">
        <v>5.44</v>
      </c>
      <c r="O286" s="5">
        <v>5.98</v>
      </c>
      <c r="P286" s="5">
        <v>7.17</v>
      </c>
      <c r="Q286" s="5">
        <v>4.3899999999999997</v>
      </c>
      <c r="R286" s="5">
        <v>1.23</v>
      </c>
      <c r="S286" s="5">
        <v>1.07</v>
      </c>
      <c r="T286" s="5">
        <v>2.0699999999999998</v>
      </c>
      <c r="U286" s="5">
        <v>2.31</v>
      </c>
      <c r="V286" s="5">
        <v>17.55</v>
      </c>
      <c r="W286" s="5">
        <v>15.28</v>
      </c>
      <c r="X286" s="5">
        <v>0.31</v>
      </c>
      <c r="Y286" s="5">
        <v>7.0000000000000007E-2</v>
      </c>
      <c r="Z286" s="5">
        <v>-2.11</v>
      </c>
      <c r="AA286" s="5">
        <v>-16.22</v>
      </c>
      <c r="AB286" s="5">
        <v>17.32</v>
      </c>
      <c r="AC286" s="5">
        <v>6.61</v>
      </c>
      <c r="AD286" s="5">
        <v>-38.83</v>
      </c>
      <c r="AE286" s="5">
        <v>-1.06</v>
      </c>
      <c r="AF286" s="5">
        <v>-0.37</v>
      </c>
      <c r="AG286" s="5">
        <v>-0.14000000000000001</v>
      </c>
      <c r="AH286" s="5">
        <v>-0.23</v>
      </c>
      <c r="AI286" s="5">
        <v>0.16</v>
      </c>
      <c r="AJ286" s="5">
        <v>0.17</v>
      </c>
      <c r="AK286" s="5">
        <v>0.01</v>
      </c>
      <c r="AL286" s="5">
        <v>0.04</v>
      </c>
      <c r="AM286" s="5">
        <v>0.08</v>
      </c>
      <c r="AN286" s="5">
        <v>0.06</v>
      </c>
      <c r="AO286" s="5">
        <v>-0.56000000000000005</v>
      </c>
      <c r="AP286" s="5">
        <v>-0.25</v>
      </c>
      <c r="AQ286" s="5">
        <v>1.96</v>
      </c>
      <c r="AR286" s="5">
        <v>0</v>
      </c>
      <c r="AS286" s="5">
        <v>-0.39</v>
      </c>
      <c r="AT286" s="5">
        <v>-1.04</v>
      </c>
      <c r="AU286" s="5">
        <v>-0.92</v>
      </c>
      <c r="AV286" s="5">
        <v>0.27</v>
      </c>
      <c r="AW286" s="5">
        <v>147.63</v>
      </c>
      <c r="AX286" s="20">
        <v>219.48249999999999</v>
      </c>
      <c r="AY286" s="20">
        <v>206.85650000000001</v>
      </c>
      <c r="AZ286" s="20">
        <v>205.67599999999999</v>
      </c>
      <c r="BA286" s="21">
        <v>18.2</v>
      </c>
      <c r="BB286" s="21">
        <v>3.1</v>
      </c>
      <c r="BC286" s="21">
        <v>17.2</v>
      </c>
      <c r="BD286" s="21">
        <v>99.7</v>
      </c>
    </row>
    <row r="287" spans="2:56" hidden="1" x14ac:dyDescent="0.3">
      <c r="B287" s="3">
        <v>270</v>
      </c>
      <c r="C287" s="3" t="s">
        <v>680</v>
      </c>
      <c r="D287" s="3">
        <v>250994</v>
      </c>
      <c r="E287" s="3">
        <v>230006</v>
      </c>
      <c r="F287" s="5" t="s">
        <v>129</v>
      </c>
      <c r="G287" s="5">
        <v>210997</v>
      </c>
      <c r="H287" s="5">
        <v>222969</v>
      </c>
      <c r="I287" s="5" t="s">
        <v>681</v>
      </c>
      <c r="J287" s="5">
        <v>201212</v>
      </c>
      <c r="K287" s="5" t="s">
        <v>80</v>
      </c>
      <c r="L287" s="5" t="s">
        <v>67</v>
      </c>
      <c r="M287" s="5" t="s">
        <v>81</v>
      </c>
      <c r="N287" s="5">
        <v>4.57</v>
      </c>
      <c r="O287" s="5">
        <v>6.83</v>
      </c>
      <c r="P287" s="5">
        <v>9.39</v>
      </c>
      <c r="Q287" s="5">
        <v>7.34</v>
      </c>
      <c r="R287" s="5">
        <v>1.85</v>
      </c>
      <c r="S287" s="5">
        <v>0.92</v>
      </c>
      <c r="T287" s="5">
        <v>1.49</v>
      </c>
      <c r="U287" s="5">
        <v>1.48</v>
      </c>
      <c r="V287" s="5">
        <v>26.74</v>
      </c>
      <c r="W287" s="5">
        <v>20.04</v>
      </c>
      <c r="X287" s="5">
        <v>-0.23</v>
      </c>
      <c r="Y287" s="5">
        <v>-0.45</v>
      </c>
      <c r="Z287" s="5">
        <v>-1.0900000000000001</v>
      </c>
      <c r="AA287" s="5">
        <v>-19.059999999999999</v>
      </c>
      <c r="AB287" s="5">
        <v>22.32</v>
      </c>
      <c r="AC287" s="5">
        <v>0.49</v>
      </c>
      <c r="AD287" s="5">
        <v>-21.42</v>
      </c>
      <c r="AE287" s="5">
        <v>-0.82</v>
      </c>
      <c r="AF287" s="5">
        <v>-0.61</v>
      </c>
      <c r="AG287" s="5">
        <v>-0.02</v>
      </c>
      <c r="AH287" s="5">
        <v>-0.18</v>
      </c>
      <c r="AI287" s="5">
        <v>0.19</v>
      </c>
      <c r="AJ287" s="5">
        <v>0.06</v>
      </c>
      <c r="AK287" s="5">
        <v>0.04</v>
      </c>
      <c r="AL287" s="5">
        <v>0.02</v>
      </c>
      <c r="AM287" s="5">
        <v>0.12</v>
      </c>
      <c r="AN287" s="5">
        <v>0.04</v>
      </c>
      <c r="AO287" s="5">
        <v>-0.1</v>
      </c>
      <c r="AP287" s="5">
        <v>-0.13</v>
      </c>
      <c r="AQ287" s="5">
        <v>2.19</v>
      </c>
      <c r="AR287" s="5">
        <v>0</v>
      </c>
      <c r="AS287" s="5">
        <v>-0.34</v>
      </c>
      <c r="AT287" s="5">
        <v>-0.55000000000000004</v>
      </c>
      <c r="AU287" s="5">
        <v>-0.43</v>
      </c>
      <c r="AV287" s="5">
        <v>0.26</v>
      </c>
      <c r="AW287" s="5">
        <v>149.28</v>
      </c>
      <c r="AX287" s="20">
        <v>216.058999999999</v>
      </c>
      <c r="AY287" s="20">
        <v>193.452</v>
      </c>
      <c r="AZ287" s="20">
        <v>205.524</v>
      </c>
      <c r="BA287" s="21">
        <v>17.7</v>
      </c>
      <c r="BB287" s="21">
        <v>3</v>
      </c>
      <c r="BC287" s="21">
        <v>17.2</v>
      </c>
      <c r="BD287" s="21">
        <v>99.6</v>
      </c>
    </row>
    <row r="288" spans="2:56" hidden="1" x14ac:dyDescent="0.3">
      <c r="B288" s="3">
        <v>271</v>
      </c>
      <c r="C288" s="3" t="s">
        <v>682</v>
      </c>
      <c r="D288" s="3">
        <v>250954</v>
      </c>
      <c r="E288" s="3">
        <v>230568</v>
      </c>
      <c r="F288" s="5" t="s">
        <v>274</v>
      </c>
      <c r="G288" s="5">
        <v>210997</v>
      </c>
      <c r="H288" s="5">
        <v>211111</v>
      </c>
      <c r="I288" s="5" t="s">
        <v>683</v>
      </c>
      <c r="J288" s="5">
        <v>180739</v>
      </c>
      <c r="K288" s="5" t="s">
        <v>100</v>
      </c>
      <c r="L288" s="5" t="s">
        <v>67</v>
      </c>
      <c r="M288" s="5" t="s">
        <v>81</v>
      </c>
      <c r="N288" s="5">
        <v>5.86</v>
      </c>
      <c r="O288" s="5">
        <v>8.14</v>
      </c>
      <c r="P288" s="5">
        <v>9.4499999999999993</v>
      </c>
      <c r="Q288" s="5">
        <v>6.28</v>
      </c>
      <c r="R288" s="5">
        <v>0.51</v>
      </c>
      <c r="S288" s="5">
        <v>0.78</v>
      </c>
      <c r="T288" s="5">
        <v>-0.12</v>
      </c>
      <c r="U288" s="5">
        <v>0.61</v>
      </c>
      <c r="V288" s="5">
        <v>22.23</v>
      </c>
      <c r="W288" s="5">
        <v>12.32</v>
      </c>
      <c r="X288" s="5">
        <v>-0.09</v>
      </c>
      <c r="Y288" s="5">
        <v>-0.37</v>
      </c>
      <c r="Z288" s="5">
        <v>-0.71</v>
      </c>
      <c r="AA288" s="5">
        <v>-19.899999999999999</v>
      </c>
      <c r="AB288" s="5">
        <v>24.25</v>
      </c>
      <c r="AC288" s="5">
        <v>0.43</v>
      </c>
      <c r="AD288" s="5">
        <v>-37.93</v>
      </c>
      <c r="AE288" s="5">
        <v>-0.78</v>
      </c>
      <c r="AF288" s="5">
        <v>-0.63</v>
      </c>
      <c r="AG288" s="5">
        <v>-0.38</v>
      </c>
      <c r="AH288" s="5">
        <v>-0.03</v>
      </c>
      <c r="AI288" s="5">
        <v>0.13</v>
      </c>
      <c r="AJ288" s="5">
        <v>7.0000000000000007E-2</v>
      </c>
      <c r="AK288" s="5">
        <v>0.05</v>
      </c>
      <c r="AL288" s="5">
        <v>-0.04</v>
      </c>
      <c r="AM288" s="5">
        <v>0.02</v>
      </c>
      <c r="AN288" s="5">
        <v>0.04</v>
      </c>
      <c r="AO288" s="5">
        <v>0.52</v>
      </c>
      <c r="AP288" s="5">
        <v>0.16</v>
      </c>
      <c r="AQ288" s="5">
        <v>3.47</v>
      </c>
      <c r="AR288" s="5">
        <v>0</v>
      </c>
      <c r="AS288" s="5">
        <v>-0.55000000000000004</v>
      </c>
      <c r="AT288" s="5">
        <v>-1.19</v>
      </c>
      <c r="AU288" s="5">
        <v>-0.49</v>
      </c>
      <c r="AV288" s="5">
        <v>0.21</v>
      </c>
      <c r="AW288" s="5">
        <v>146.81</v>
      </c>
      <c r="AX288" s="20">
        <v>224.32849999999999</v>
      </c>
      <c r="AY288" s="20">
        <v>204.43099999999899</v>
      </c>
      <c r="AZ288" s="20">
        <v>205.43799999999999</v>
      </c>
      <c r="BA288" s="21">
        <v>17.2</v>
      </c>
      <c r="BB288" s="21">
        <v>2.7</v>
      </c>
      <c r="BC288" s="21">
        <v>15.7</v>
      </c>
      <c r="BD288" s="21">
        <v>99.9</v>
      </c>
    </row>
    <row r="289" spans="2:56" hidden="1" x14ac:dyDescent="0.3">
      <c r="B289" s="3">
        <v>272</v>
      </c>
      <c r="C289" s="3" t="s">
        <v>684</v>
      </c>
      <c r="D289" s="3">
        <v>250620</v>
      </c>
      <c r="E289" s="3">
        <v>230006</v>
      </c>
      <c r="F289" s="5" t="s">
        <v>129</v>
      </c>
      <c r="G289" s="5">
        <v>210997</v>
      </c>
      <c r="H289" s="5">
        <v>221153</v>
      </c>
      <c r="I289" s="5" t="s">
        <v>685</v>
      </c>
      <c r="J289" s="5" t="s">
        <v>822</v>
      </c>
      <c r="K289" s="5" t="s">
        <v>80</v>
      </c>
      <c r="L289" s="5" t="s">
        <v>80</v>
      </c>
      <c r="M289" s="5" t="s">
        <v>81</v>
      </c>
      <c r="N289" s="5">
        <v>5.67</v>
      </c>
      <c r="O289" s="5">
        <v>8.9600000000000009</v>
      </c>
      <c r="P289" s="5">
        <v>12.17</v>
      </c>
      <c r="Q289" s="5">
        <v>10.18</v>
      </c>
      <c r="R289" s="5">
        <v>1.43</v>
      </c>
      <c r="S289" s="5">
        <v>0.77</v>
      </c>
      <c r="T289" s="5">
        <v>1.49</v>
      </c>
      <c r="U289" s="5">
        <v>1.65</v>
      </c>
      <c r="V289" s="5">
        <v>11.94</v>
      </c>
      <c r="W289" s="5">
        <v>6.6</v>
      </c>
      <c r="X289" s="5">
        <v>0.01</v>
      </c>
      <c r="Y289" s="5">
        <v>-0.53</v>
      </c>
      <c r="Z289" s="5">
        <v>-1.49</v>
      </c>
      <c r="AA289" s="5">
        <v>-14.13</v>
      </c>
      <c r="AB289" s="5">
        <v>18.54</v>
      </c>
      <c r="AC289" s="5">
        <v>-1.33</v>
      </c>
      <c r="AD289" s="5">
        <v>-44.26</v>
      </c>
      <c r="AE289" s="5">
        <v>-0.89</v>
      </c>
      <c r="AF289" s="5">
        <v>-0.7</v>
      </c>
      <c r="AG289" s="5">
        <v>-0.27</v>
      </c>
      <c r="AH289" s="5">
        <v>-0.21</v>
      </c>
      <c r="AI289" s="5">
        <v>0.19</v>
      </c>
      <c r="AJ289" s="5">
        <v>0.13</v>
      </c>
      <c r="AK289" s="5">
        <v>0.04</v>
      </c>
      <c r="AL289" s="5">
        <v>0.03</v>
      </c>
      <c r="AM289" s="5">
        <v>0.14000000000000001</v>
      </c>
      <c r="AN289" s="5">
        <v>0.03</v>
      </c>
      <c r="AO289" s="5">
        <v>0.37</v>
      </c>
      <c r="AP289" s="5">
        <v>-0.79</v>
      </c>
      <c r="AQ289" s="5">
        <v>4.4000000000000004</v>
      </c>
      <c r="AR289" s="5">
        <v>0</v>
      </c>
      <c r="AS289" s="5">
        <v>-0.39</v>
      </c>
      <c r="AT289" s="5">
        <v>-0.27</v>
      </c>
      <c r="AU289" s="5">
        <v>-0.32</v>
      </c>
      <c r="AV289" s="5">
        <v>0.38</v>
      </c>
      <c r="AW289" s="5">
        <v>142.05000000000001</v>
      </c>
      <c r="AX289" s="20">
        <v>199.31199999999899</v>
      </c>
      <c r="AY289" s="20">
        <v>186.68099999999899</v>
      </c>
      <c r="AZ289" s="20">
        <v>181.75799999999899</v>
      </c>
      <c r="BA289" s="21">
        <v>18.399999999999999</v>
      </c>
      <c r="BB289" s="21">
        <v>2.9</v>
      </c>
      <c r="BC289" s="21">
        <v>15.9</v>
      </c>
      <c r="BD289" s="21">
        <v>99.7</v>
      </c>
    </row>
    <row r="290" spans="2:56" x14ac:dyDescent="0.3">
      <c r="B290" s="3">
        <v>273</v>
      </c>
      <c r="C290" s="3" t="s">
        <v>686</v>
      </c>
      <c r="D290" s="3">
        <v>251704</v>
      </c>
      <c r="E290" s="3">
        <v>231892</v>
      </c>
      <c r="F290" s="5" t="s">
        <v>199</v>
      </c>
      <c r="G290" s="5">
        <v>220638</v>
      </c>
      <c r="H290" s="5">
        <v>230569</v>
      </c>
      <c r="I290" s="5" t="s">
        <v>687</v>
      </c>
      <c r="J290" s="5">
        <v>211708</v>
      </c>
      <c r="K290" s="5" t="s">
        <v>80</v>
      </c>
      <c r="L290" s="5" t="s">
        <v>80</v>
      </c>
      <c r="M290" s="5" t="s">
        <v>81</v>
      </c>
      <c r="N290" s="5">
        <v>4.8899999999999997</v>
      </c>
      <c r="O290" s="5">
        <v>8.64</v>
      </c>
      <c r="P290" s="5">
        <v>10.09</v>
      </c>
      <c r="Q290" s="5">
        <v>8.4700000000000006</v>
      </c>
      <c r="R290" s="5">
        <v>1.83</v>
      </c>
      <c r="S290" s="5">
        <v>1.37</v>
      </c>
      <c r="T290" s="5">
        <v>1.39</v>
      </c>
      <c r="U290" s="5">
        <v>1.45</v>
      </c>
      <c r="V290" s="5">
        <v>12.84</v>
      </c>
      <c r="W290" s="5">
        <v>11.4</v>
      </c>
      <c r="X290" s="5">
        <v>-0.48</v>
      </c>
      <c r="Y290" s="5">
        <v>-1.05</v>
      </c>
      <c r="Z290" s="5">
        <v>-0.09</v>
      </c>
      <c r="AA290" s="5">
        <v>-11.96</v>
      </c>
      <c r="AB290" s="5">
        <v>16.66</v>
      </c>
      <c r="AC290" s="5">
        <v>-1.73</v>
      </c>
      <c r="AD290" s="5">
        <v>-52.18</v>
      </c>
      <c r="AE290" s="5">
        <v>-1.55</v>
      </c>
      <c r="AF290" s="5">
        <v>-0.56000000000000005</v>
      </c>
      <c r="AG290" s="5">
        <v>-0.24</v>
      </c>
      <c r="AH290" s="5">
        <v>-0.19</v>
      </c>
      <c r="AI290" s="5">
        <v>0.24</v>
      </c>
      <c r="AJ290" s="5">
        <v>0.17</v>
      </c>
      <c r="AK290" s="5">
        <v>0.05</v>
      </c>
      <c r="AL290" s="5">
        <v>7.0000000000000007E-2</v>
      </c>
      <c r="AM290" s="5">
        <v>0.15</v>
      </c>
      <c r="AN290" s="5">
        <v>0.04</v>
      </c>
      <c r="AO290" s="5">
        <v>-0.05</v>
      </c>
      <c r="AP290" s="5">
        <v>0.23</v>
      </c>
      <c r="AQ290" s="5">
        <v>0.34</v>
      </c>
      <c r="AR290" s="5">
        <v>0</v>
      </c>
      <c r="AS290" s="5">
        <v>-0.21</v>
      </c>
      <c r="AT290" s="5">
        <v>0.31</v>
      </c>
      <c r="AU290" s="5">
        <v>-0.02</v>
      </c>
      <c r="AV290" s="5">
        <v>0.17</v>
      </c>
      <c r="AW290" s="5">
        <v>150.01</v>
      </c>
      <c r="AX290" s="20">
        <v>212.14150000000001</v>
      </c>
      <c r="AY290" s="20">
        <v>197.4025</v>
      </c>
      <c r="AZ290" s="20">
        <v>200.7285</v>
      </c>
      <c r="BA290" s="21">
        <v>19.899999999999999</v>
      </c>
      <c r="BB290" s="21">
        <v>3.7</v>
      </c>
      <c r="BC290" s="21">
        <v>18.600000000000001</v>
      </c>
      <c r="BD290" s="21">
        <v>99.5</v>
      </c>
    </row>
    <row r="291" spans="2:56" x14ac:dyDescent="0.3">
      <c r="B291" s="3">
        <v>274</v>
      </c>
      <c r="C291" s="3" t="s">
        <v>688</v>
      </c>
      <c r="D291" s="3">
        <v>252273</v>
      </c>
      <c r="E291" s="3">
        <v>230101</v>
      </c>
      <c r="F291" s="5" t="s">
        <v>156</v>
      </c>
      <c r="G291" s="5">
        <v>211708</v>
      </c>
      <c r="H291" s="5">
        <v>230659</v>
      </c>
      <c r="I291" s="5" t="s">
        <v>592</v>
      </c>
      <c r="J291" s="5">
        <v>210412</v>
      </c>
      <c r="K291" s="5" t="s">
        <v>80</v>
      </c>
      <c r="L291" s="5" t="s">
        <v>80</v>
      </c>
      <c r="M291" s="5" t="s">
        <v>81</v>
      </c>
      <c r="N291" s="5">
        <v>4.5599999999999996</v>
      </c>
      <c r="O291" s="5">
        <v>7.11</v>
      </c>
      <c r="P291" s="5">
        <v>8.8699999999999992</v>
      </c>
      <c r="Q291" s="5">
        <v>5.78</v>
      </c>
      <c r="R291" s="5">
        <v>1.29</v>
      </c>
      <c r="S291" s="5">
        <v>0.89</v>
      </c>
      <c r="T291" s="5">
        <v>2.23</v>
      </c>
      <c r="U291" s="5">
        <v>2.9</v>
      </c>
      <c r="V291" s="5">
        <v>12.18</v>
      </c>
      <c r="W291" s="5">
        <v>4.3</v>
      </c>
      <c r="X291" s="5">
        <v>0.62</v>
      </c>
      <c r="Y291" s="5">
        <v>-0.1</v>
      </c>
      <c r="Z291" s="5">
        <v>-2.86</v>
      </c>
      <c r="AA291" s="5">
        <v>-13.61</v>
      </c>
      <c r="AB291" s="5">
        <v>18.95</v>
      </c>
      <c r="AC291" s="5">
        <v>7.37</v>
      </c>
      <c r="AD291" s="5">
        <v>-57.74</v>
      </c>
      <c r="AE291" s="5">
        <v>-1.1499999999999999</v>
      </c>
      <c r="AF291" s="5">
        <v>-0.65</v>
      </c>
      <c r="AG291" s="5">
        <v>-0.24</v>
      </c>
      <c r="AH291" s="5">
        <v>-0.06</v>
      </c>
      <c r="AI291" s="5">
        <v>0.31</v>
      </c>
      <c r="AJ291" s="5">
        <v>0.19</v>
      </c>
      <c r="AK291" s="5">
        <v>0.08</v>
      </c>
      <c r="AL291" s="5">
        <v>0.03</v>
      </c>
      <c r="AM291" s="5">
        <v>0.21</v>
      </c>
      <c r="AN291" s="5">
        <v>0.04</v>
      </c>
      <c r="AO291" s="5">
        <v>1.36</v>
      </c>
      <c r="AP291" s="5">
        <v>-1.1499999999999999</v>
      </c>
      <c r="AQ291" s="5">
        <v>3.35</v>
      </c>
      <c r="AR291" s="5">
        <v>0</v>
      </c>
      <c r="AS291" s="5">
        <v>-0.4</v>
      </c>
      <c r="AT291" s="5">
        <v>-0.55000000000000004</v>
      </c>
      <c r="AU291" s="5">
        <v>-0.37</v>
      </c>
      <c r="AV291" s="5">
        <v>0.32</v>
      </c>
      <c r="AW291" s="5">
        <v>152.77000000000001</v>
      </c>
      <c r="AX291" s="20">
        <v>217.25899999999999</v>
      </c>
      <c r="AY291" s="20">
        <v>206.17099999999999</v>
      </c>
      <c r="AZ291" s="20">
        <v>194.59700000000001</v>
      </c>
      <c r="BA291" s="21">
        <v>19.7</v>
      </c>
      <c r="BB291" s="21">
        <v>3.2</v>
      </c>
      <c r="BC291" s="21">
        <v>16.399999999999999</v>
      </c>
      <c r="BD291" s="21">
        <v>99.4</v>
      </c>
    </row>
    <row r="292" spans="2:56" x14ac:dyDescent="0.3">
      <c r="B292" s="3">
        <v>275</v>
      </c>
      <c r="C292" s="3" t="s">
        <v>689</v>
      </c>
      <c r="D292" s="3">
        <v>250738</v>
      </c>
      <c r="E292" s="3">
        <v>241615</v>
      </c>
      <c r="F292" s="5" t="s">
        <v>300</v>
      </c>
      <c r="G292" s="5">
        <v>220648</v>
      </c>
      <c r="H292" s="5">
        <v>200464</v>
      </c>
      <c r="I292" s="5" t="s">
        <v>690</v>
      </c>
      <c r="J292" s="5" t="s">
        <v>838</v>
      </c>
      <c r="K292" s="5" t="s">
        <v>80</v>
      </c>
      <c r="L292" s="5" t="s">
        <v>80</v>
      </c>
      <c r="M292" s="5" t="s">
        <v>81</v>
      </c>
      <c r="N292" s="5">
        <v>4.7300000000000004</v>
      </c>
      <c r="O292" s="5">
        <v>6.79</v>
      </c>
      <c r="P292" s="5">
        <v>9.11</v>
      </c>
      <c r="Q292" s="5">
        <v>6.38</v>
      </c>
      <c r="R292" s="5">
        <v>1.75</v>
      </c>
      <c r="S292" s="5">
        <v>0.98</v>
      </c>
      <c r="T292" s="5">
        <v>1.4</v>
      </c>
      <c r="U292" s="5">
        <v>1.6</v>
      </c>
      <c r="V292" s="5">
        <v>17.850000000000001</v>
      </c>
      <c r="W292" s="5">
        <v>9.94</v>
      </c>
      <c r="X292" s="5">
        <v>-0.95</v>
      </c>
      <c r="Y292" s="5">
        <v>-0.94</v>
      </c>
      <c r="Z292" s="5">
        <v>-0.57999999999999996</v>
      </c>
      <c r="AA292" s="5">
        <v>-9.93</v>
      </c>
      <c r="AB292" s="5">
        <v>18.309999999999999</v>
      </c>
      <c r="AC292" s="5">
        <v>-2.72</v>
      </c>
      <c r="AD292" s="5">
        <v>-47.56</v>
      </c>
      <c r="AE292" s="5">
        <v>-1.28</v>
      </c>
      <c r="AF292" s="5">
        <v>-0.42</v>
      </c>
      <c r="AG292" s="5">
        <v>-0.42</v>
      </c>
      <c r="AH292" s="5">
        <v>-0.16</v>
      </c>
      <c r="AI292" s="5">
        <v>0.24</v>
      </c>
      <c r="AJ292" s="5">
        <v>0.03</v>
      </c>
      <c r="AK292" s="5">
        <v>0.08</v>
      </c>
      <c r="AL292" s="5">
        <v>0</v>
      </c>
      <c r="AM292" s="5">
        <v>0.14000000000000001</v>
      </c>
      <c r="AN292" s="5">
        <v>0.03</v>
      </c>
      <c r="AO292" s="5">
        <v>-0.51</v>
      </c>
      <c r="AP292" s="5">
        <v>0.25</v>
      </c>
      <c r="AQ292" s="5">
        <v>1.1100000000000001</v>
      </c>
      <c r="AR292" s="5">
        <v>0</v>
      </c>
      <c r="AS292" s="5">
        <v>0</v>
      </c>
      <c r="AT292" s="5">
        <v>-0.11</v>
      </c>
      <c r="AU292" s="5">
        <v>-0.1</v>
      </c>
      <c r="AV292" s="5">
        <v>0.28999999999999998</v>
      </c>
      <c r="AW292" s="5">
        <v>157.08000000000001</v>
      </c>
      <c r="AX292" s="20">
        <v>218.67750000000001</v>
      </c>
      <c r="AY292" s="20">
        <v>199.10599999999999</v>
      </c>
      <c r="AZ292" s="20">
        <v>207.38200000000001</v>
      </c>
      <c r="BA292" s="21">
        <v>17.600000000000001</v>
      </c>
      <c r="BB292" s="21">
        <v>2.8</v>
      </c>
      <c r="BC292" s="21">
        <v>16.100000000000001</v>
      </c>
      <c r="BD292" s="21">
        <v>99.8</v>
      </c>
    </row>
    <row r="293" spans="2:56" x14ac:dyDescent="0.3">
      <c r="B293" s="3">
        <v>276</v>
      </c>
      <c r="C293" s="3" t="s">
        <v>691</v>
      </c>
      <c r="D293" s="3">
        <v>252238</v>
      </c>
      <c r="E293" s="3">
        <v>231898</v>
      </c>
      <c r="F293" s="5" t="s">
        <v>78</v>
      </c>
      <c r="G293" s="5">
        <v>220638</v>
      </c>
      <c r="H293" s="5">
        <v>232411</v>
      </c>
      <c r="I293" s="5" t="s">
        <v>692</v>
      </c>
      <c r="J293" s="5">
        <v>220451</v>
      </c>
      <c r="K293" s="5" t="s">
        <v>80</v>
      </c>
      <c r="L293" s="5" t="s">
        <v>80</v>
      </c>
      <c r="M293" s="5" t="s">
        <v>81</v>
      </c>
      <c r="N293" s="5">
        <v>4.54</v>
      </c>
      <c r="O293" s="5">
        <v>6.36</v>
      </c>
      <c r="P293" s="5">
        <v>8.4499999999999993</v>
      </c>
      <c r="Q293" s="5">
        <v>4.91</v>
      </c>
      <c r="R293" s="5">
        <v>1.74</v>
      </c>
      <c r="S293" s="5">
        <v>1.28</v>
      </c>
      <c r="T293" s="5">
        <v>1.06</v>
      </c>
      <c r="U293" s="5">
        <v>1.28</v>
      </c>
      <c r="V293" s="5">
        <v>16.21</v>
      </c>
      <c r="W293" s="5">
        <v>20.05</v>
      </c>
      <c r="X293" s="5">
        <v>-0.41</v>
      </c>
      <c r="Y293" s="5">
        <v>-0.67</v>
      </c>
      <c r="Z293" s="5">
        <v>0.1</v>
      </c>
      <c r="AA293" s="5">
        <v>-10.26</v>
      </c>
      <c r="AB293" s="5">
        <v>14.85</v>
      </c>
      <c r="AC293" s="5">
        <v>1.41</v>
      </c>
      <c r="AD293" s="5">
        <v>-58.26</v>
      </c>
      <c r="AE293" s="5">
        <v>-0.64</v>
      </c>
      <c r="AF293" s="5">
        <v>-0.57999999999999996</v>
      </c>
      <c r="AG293" s="5">
        <v>-0.48</v>
      </c>
      <c r="AH293" s="5">
        <v>-0.17</v>
      </c>
      <c r="AI293" s="5">
        <v>0.28999999999999998</v>
      </c>
      <c r="AJ293" s="5">
        <v>0.32</v>
      </c>
      <c r="AK293" s="5">
        <v>0.08</v>
      </c>
      <c r="AL293" s="5">
        <v>0.1</v>
      </c>
      <c r="AM293" s="5">
        <v>0.17</v>
      </c>
      <c r="AN293" s="5">
        <v>0.04</v>
      </c>
      <c r="AO293" s="5">
        <v>0.35</v>
      </c>
      <c r="AP293" s="5">
        <v>-0.04</v>
      </c>
      <c r="AQ293" s="5">
        <v>4.16</v>
      </c>
      <c r="AR293" s="5">
        <v>0</v>
      </c>
      <c r="AS293" s="5">
        <v>-0.35</v>
      </c>
      <c r="AT293" s="5">
        <v>-0.24</v>
      </c>
      <c r="AU293" s="5">
        <v>-0.21</v>
      </c>
      <c r="AV293" s="5">
        <v>0.16</v>
      </c>
      <c r="AW293" s="5">
        <v>156.63</v>
      </c>
      <c r="AX293" s="20">
        <v>232.2825</v>
      </c>
      <c r="AY293" s="20">
        <v>214.44550000000001</v>
      </c>
      <c r="AZ293" s="20">
        <v>226.80950000000001</v>
      </c>
      <c r="BA293" s="21">
        <v>18.100000000000001</v>
      </c>
      <c r="BB293" s="21">
        <v>3.5</v>
      </c>
      <c r="BC293" s="21">
        <v>19.5</v>
      </c>
      <c r="BD293" s="21">
        <v>99.7</v>
      </c>
    </row>
    <row r="294" spans="2:56" hidden="1" x14ac:dyDescent="0.3">
      <c r="B294" s="3">
        <v>277</v>
      </c>
      <c r="C294" s="3" t="s">
        <v>693</v>
      </c>
      <c r="D294" s="3">
        <v>252163</v>
      </c>
      <c r="E294" s="3">
        <v>231892</v>
      </c>
      <c r="F294" s="5" t="s">
        <v>199</v>
      </c>
      <c r="G294" s="5">
        <v>220638</v>
      </c>
      <c r="H294" s="5">
        <v>230704</v>
      </c>
      <c r="I294" s="5" t="s">
        <v>694</v>
      </c>
      <c r="J294" s="5">
        <v>200716</v>
      </c>
      <c r="K294" s="5" t="s">
        <v>80</v>
      </c>
      <c r="L294" s="5" t="s">
        <v>67</v>
      </c>
      <c r="M294" s="5" t="s">
        <v>81</v>
      </c>
      <c r="N294" s="5">
        <v>4.05</v>
      </c>
      <c r="O294" s="5">
        <v>6.27</v>
      </c>
      <c r="P294" s="5">
        <v>8.3000000000000007</v>
      </c>
      <c r="Q294" s="5">
        <v>6.83</v>
      </c>
      <c r="R294" s="5">
        <v>1.2</v>
      </c>
      <c r="S294" s="5">
        <v>0.78</v>
      </c>
      <c r="T294" s="5">
        <v>2.58</v>
      </c>
      <c r="U294" s="5">
        <v>2.8</v>
      </c>
      <c r="V294" s="5">
        <v>17.37</v>
      </c>
      <c r="W294" s="5">
        <v>14</v>
      </c>
      <c r="X294" s="5">
        <v>-0.33</v>
      </c>
      <c r="Y294" s="5">
        <v>-0.51</v>
      </c>
      <c r="Z294" s="5">
        <v>-0.73</v>
      </c>
      <c r="AA294" s="5">
        <v>-20.09</v>
      </c>
      <c r="AB294" s="5">
        <v>19.98</v>
      </c>
      <c r="AC294" s="5">
        <v>-0.83</v>
      </c>
      <c r="AD294" s="5">
        <v>-34.36</v>
      </c>
      <c r="AE294" s="5">
        <v>-1.2</v>
      </c>
      <c r="AF294" s="5">
        <v>-0.38</v>
      </c>
      <c r="AG294" s="5">
        <v>-0.31</v>
      </c>
      <c r="AH294" s="5">
        <v>0</v>
      </c>
      <c r="AI294" s="5">
        <v>0.23</v>
      </c>
      <c r="AJ294" s="5">
        <v>0.18</v>
      </c>
      <c r="AK294" s="5">
        <v>0.05</v>
      </c>
      <c r="AL294" s="5">
        <v>0.03</v>
      </c>
      <c r="AM294" s="5">
        <v>0.13</v>
      </c>
      <c r="AN294" s="5">
        <v>0.05</v>
      </c>
      <c r="AO294" s="5">
        <v>1.45</v>
      </c>
      <c r="AP294" s="5">
        <v>-0.02</v>
      </c>
      <c r="AQ294" s="5">
        <v>0.21</v>
      </c>
      <c r="AR294" s="5">
        <v>0</v>
      </c>
      <c r="AS294" s="5">
        <v>-0.19</v>
      </c>
      <c r="AT294" s="5">
        <v>0.21</v>
      </c>
      <c r="AU294" s="5">
        <v>0.08</v>
      </c>
      <c r="AV294" s="5">
        <v>0.19</v>
      </c>
      <c r="AW294" s="5">
        <v>151.16</v>
      </c>
      <c r="AX294" s="20">
        <v>210.21600000000001</v>
      </c>
      <c r="AY294" s="20">
        <v>191.2115</v>
      </c>
      <c r="AZ294" s="20">
        <v>195.2595</v>
      </c>
      <c r="BA294" s="21">
        <v>17.899999999999999</v>
      </c>
      <c r="BB294" s="21">
        <v>3.2</v>
      </c>
      <c r="BC294" s="21">
        <v>18.2</v>
      </c>
      <c r="BD294" s="21">
        <v>99.7</v>
      </c>
    </row>
    <row r="295" spans="2:56" hidden="1" x14ac:dyDescent="0.3">
      <c r="B295" s="3">
        <v>278</v>
      </c>
      <c r="C295" s="3" t="s">
        <v>695</v>
      </c>
      <c r="D295" s="3">
        <v>251344</v>
      </c>
      <c r="E295" s="3">
        <v>240958</v>
      </c>
      <c r="F295" s="5" t="s">
        <v>401</v>
      </c>
      <c r="G295" s="5" t="s">
        <v>825</v>
      </c>
      <c r="H295" s="5">
        <v>221526</v>
      </c>
      <c r="I295" s="5" t="s">
        <v>696</v>
      </c>
      <c r="J295" s="5" t="s">
        <v>822</v>
      </c>
      <c r="K295" s="5" t="s">
        <v>80</v>
      </c>
      <c r="L295" s="5" t="s">
        <v>80</v>
      </c>
      <c r="M295" s="5" t="s">
        <v>153</v>
      </c>
      <c r="N295" s="5">
        <v>5.22</v>
      </c>
      <c r="O295" s="5">
        <v>9.7200000000000006</v>
      </c>
      <c r="P295" s="5">
        <v>13.5</v>
      </c>
      <c r="Q295" s="5">
        <v>10.24</v>
      </c>
      <c r="R295" s="5">
        <v>0.66</v>
      </c>
      <c r="S295" s="5">
        <v>0.34</v>
      </c>
      <c r="T295" s="5">
        <v>1.4</v>
      </c>
      <c r="U295" s="5">
        <v>1.41</v>
      </c>
      <c r="V295" s="5">
        <v>22.58</v>
      </c>
      <c r="W295" s="5">
        <v>11.66</v>
      </c>
      <c r="X295" s="5">
        <v>-0.23</v>
      </c>
      <c r="Y295" s="5">
        <v>-0.57999999999999996</v>
      </c>
      <c r="Z295" s="5">
        <v>-1.32</v>
      </c>
      <c r="AA295" s="5">
        <v>-6.27</v>
      </c>
      <c r="AB295" s="5">
        <v>13.8</v>
      </c>
      <c r="AC295" s="5">
        <v>3.9</v>
      </c>
      <c r="AD295" s="5">
        <v>-42.66</v>
      </c>
      <c r="AE295" s="5">
        <v>-0.77</v>
      </c>
      <c r="AF295" s="5">
        <v>-0.02</v>
      </c>
      <c r="AG295" s="5">
        <v>-0.23</v>
      </c>
      <c r="AH295" s="5">
        <v>-0.17</v>
      </c>
      <c r="AI295" s="5">
        <v>0.12</v>
      </c>
      <c r="AJ295" s="5">
        <v>0.11</v>
      </c>
      <c r="AK295" s="5">
        <v>0.03</v>
      </c>
      <c r="AL295" s="5">
        <v>0.01</v>
      </c>
      <c r="AM295" s="5">
        <v>0.12</v>
      </c>
      <c r="AN295" s="5">
        <v>0</v>
      </c>
      <c r="AO295" s="5">
        <v>0.36</v>
      </c>
      <c r="AP295" s="5">
        <v>-0.7</v>
      </c>
      <c r="AQ295" s="5">
        <v>2.37</v>
      </c>
      <c r="AR295" s="5">
        <v>0</v>
      </c>
      <c r="AS295" s="5">
        <v>-0.22</v>
      </c>
      <c r="AT295" s="5">
        <v>0.32</v>
      </c>
      <c r="AU295" s="5">
        <v>-0.2</v>
      </c>
      <c r="AV295" s="5">
        <v>0.33</v>
      </c>
      <c r="AW295" s="5">
        <v>145.81</v>
      </c>
      <c r="AX295" s="20">
        <v>195.664999999999</v>
      </c>
      <c r="AY295" s="20">
        <v>181.70099999999999</v>
      </c>
      <c r="AZ295" s="20">
        <v>190.635999999999</v>
      </c>
      <c r="BA295" s="21">
        <v>18.2</v>
      </c>
      <c r="BB295" s="21">
        <v>3.4</v>
      </c>
      <c r="BC295" s="21">
        <v>18.5</v>
      </c>
      <c r="BD295" s="21">
        <v>99.5</v>
      </c>
    </row>
    <row r="296" spans="2:56" x14ac:dyDescent="0.3">
      <c r="B296" s="3">
        <v>279</v>
      </c>
      <c r="C296" s="3" t="s">
        <v>697</v>
      </c>
      <c r="D296" s="3">
        <v>251520</v>
      </c>
      <c r="E296" s="3">
        <v>231417</v>
      </c>
      <c r="F296" s="5" t="s">
        <v>125</v>
      </c>
      <c r="G296" s="5">
        <v>221267</v>
      </c>
      <c r="H296" s="5">
        <v>231378</v>
      </c>
      <c r="I296" s="5" t="s">
        <v>698</v>
      </c>
      <c r="J296" s="5">
        <v>221037</v>
      </c>
      <c r="K296" s="5" t="s">
        <v>80</v>
      </c>
      <c r="L296" s="5" t="s">
        <v>80</v>
      </c>
      <c r="M296" s="5" t="s">
        <v>153</v>
      </c>
      <c r="N296" s="5">
        <v>5.07</v>
      </c>
      <c r="O296" s="5">
        <v>7.5</v>
      </c>
      <c r="P296" s="5">
        <v>9.15</v>
      </c>
      <c r="Q296" s="5">
        <v>5.27</v>
      </c>
      <c r="R296" s="5">
        <v>2.7</v>
      </c>
      <c r="S296" s="5">
        <v>2.21</v>
      </c>
      <c r="T296" s="5">
        <v>2.37</v>
      </c>
      <c r="U296" s="5">
        <v>2.72</v>
      </c>
      <c r="V296" s="5">
        <v>32.61</v>
      </c>
      <c r="W296" s="5">
        <v>25.97</v>
      </c>
      <c r="X296" s="5">
        <v>0.04</v>
      </c>
      <c r="Y296" s="5">
        <v>-0.26</v>
      </c>
      <c r="Z296" s="5">
        <v>-1.34</v>
      </c>
      <c r="AA296" s="5">
        <v>-14.4</v>
      </c>
      <c r="AB296" s="5">
        <v>21.2</v>
      </c>
      <c r="AC296" s="5">
        <v>3.04</v>
      </c>
      <c r="AD296" s="5">
        <v>-37.049999999999997</v>
      </c>
      <c r="AE296" s="5">
        <v>-0.68</v>
      </c>
      <c r="AF296" s="5">
        <v>-0.37</v>
      </c>
      <c r="AG296" s="5">
        <v>7.0000000000000007E-2</v>
      </c>
      <c r="AH296" s="5">
        <v>-0.14000000000000001</v>
      </c>
      <c r="AI296" s="5">
        <v>0.32</v>
      </c>
      <c r="AJ296" s="5">
        <v>0.17</v>
      </c>
      <c r="AK296" s="5">
        <v>7.0000000000000007E-2</v>
      </c>
      <c r="AL296" s="5">
        <v>0.08</v>
      </c>
      <c r="AM296" s="5">
        <v>0.24</v>
      </c>
      <c r="AN296" s="5">
        <v>0.04</v>
      </c>
      <c r="AO296" s="5">
        <v>0.76</v>
      </c>
      <c r="AP296" s="5">
        <v>0.9</v>
      </c>
      <c r="AQ296" s="5">
        <v>-2.58</v>
      </c>
      <c r="AR296" s="5">
        <v>0</v>
      </c>
      <c r="AS296" s="5">
        <v>0.06</v>
      </c>
      <c r="AT296" s="5">
        <v>0.4</v>
      </c>
      <c r="AU296" s="5">
        <v>-0.16</v>
      </c>
      <c r="AV296" s="5">
        <v>0.35</v>
      </c>
      <c r="AW296" s="5">
        <v>163.12</v>
      </c>
      <c r="AX296" s="20">
        <v>244.92150000000001</v>
      </c>
      <c r="AY296" s="20">
        <v>224.68049999999999</v>
      </c>
      <c r="AZ296" s="20">
        <v>238.74849999999901</v>
      </c>
      <c r="BA296" s="21">
        <v>17.899999999999999</v>
      </c>
      <c r="BB296" s="21">
        <v>3.3</v>
      </c>
      <c r="BC296" s="21">
        <v>18.399999999999999</v>
      </c>
      <c r="BD296" s="21">
        <v>99.6</v>
      </c>
    </row>
    <row r="297" spans="2:56" x14ac:dyDescent="0.3">
      <c r="B297" s="3">
        <v>280</v>
      </c>
      <c r="C297" s="3" t="s">
        <v>699</v>
      </c>
      <c r="D297" s="3">
        <v>250955</v>
      </c>
      <c r="E297" s="3">
        <v>242025</v>
      </c>
      <c r="F297" s="5" t="s">
        <v>137</v>
      </c>
      <c r="G297" s="5" t="s">
        <v>824</v>
      </c>
      <c r="H297" s="5">
        <v>221922</v>
      </c>
      <c r="I297" s="5" t="s">
        <v>700</v>
      </c>
      <c r="J297" s="5">
        <v>201212</v>
      </c>
      <c r="K297" s="5" t="s">
        <v>80</v>
      </c>
      <c r="L297" s="5" t="s">
        <v>80</v>
      </c>
      <c r="M297" s="5" t="s">
        <v>81</v>
      </c>
      <c r="N297" s="5">
        <v>7.08</v>
      </c>
      <c r="O297" s="5">
        <v>11</v>
      </c>
      <c r="P297" s="5">
        <v>13.2</v>
      </c>
      <c r="Q297" s="5">
        <v>9.42</v>
      </c>
      <c r="R297" s="5">
        <v>2.1</v>
      </c>
      <c r="S297" s="5">
        <v>1.75</v>
      </c>
      <c r="T297" s="5">
        <v>2.61</v>
      </c>
      <c r="U297" s="5">
        <v>3.17</v>
      </c>
      <c r="V297" s="5">
        <v>23.4</v>
      </c>
      <c r="W297" s="5">
        <v>10.18</v>
      </c>
      <c r="X297" s="5">
        <v>-1.07</v>
      </c>
      <c r="Y297" s="5">
        <v>-1.55</v>
      </c>
      <c r="Z297" s="5">
        <v>-1.1399999999999999</v>
      </c>
      <c r="AA297" s="5">
        <v>-10.24</v>
      </c>
      <c r="AB297" s="5">
        <v>19.05</v>
      </c>
      <c r="AC297" s="5">
        <v>-1.3</v>
      </c>
      <c r="AD297" s="5">
        <v>-47.39</v>
      </c>
      <c r="AE297" s="5">
        <v>-0.68</v>
      </c>
      <c r="AF297" s="5">
        <v>-0.05</v>
      </c>
      <c r="AG297" s="5">
        <v>0.04</v>
      </c>
      <c r="AH297" s="5">
        <v>-7.0000000000000007E-2</v>
      </c>
      <c r="AI297" s="5">
        <v>0.33</v>
      </c>
      <c r="AJ297" s="5">
        <v>0.18</v>
      </c>
      <c r="AK297" s="5">
        <v>0.1</v>
      </c>
      <c r="AL297" s="5">
        <v>0.01</v>
      </c>
      <c r="AM297" s="5">
        <v>0.13</v>
      </c>
      <c r="AN297" s="5">
        <v>0.08</v>
      </c>
      <c r="AO297" s="5">
        <v>-0.39</v>
      </c>
      <c r="AP297" s="5">
        <v>0.02</v>
      </c>
      <c r="AQ297" s="5">
        <v>1.79</v>
      </c>
      <c r="AR297" s="5">
        <v>0</v>
      </c>
      <c r="AS297" s="5">
        <v>-0.3</v>
      </c>
      <c r="AT297" s="5">
        <v>-0.61</v>
      </c>
      <c r="AU297" s="5">
        <v>-0.27</v>
      </c>
      <c r="AV297" s="5">
        <v>0.49</v>
      </c>
      <c r="AW297" s="5">
        <v>164.85</v>
      </c>
      <c r="AX297" s="20">
        <v>250.4145</v>
      </c>
      <c r="AY297" s="20">
        <v>232.346</v>
      </c>
      <c r="AZ297" s="20">
        <v>245.01649999999901</v>
      </c>
      <c r="BA297" s="21">
        <v>16.600000000000001</v>
      </c>
      <c r="BB297" s="21">
        <v>2.8</v>
      </c>
      <c r="BC297" s="21">
        <v>17</v>
      </c>
      <c r="BD297" s="21">
        <v>99.7</v>
      </c>
    </row>
    <row r="298" spans="2:56" x14ac:dyDescent="0.3">
      <c r="B298" s="3">
        <v>281</v>
      </c>
      <c r="C298" s="3" t="s">
        <v>701</v>
      </c>
      <c r="D298" s="3">
        <v>252067</v>
      </c>
      <c r="E298" s="3">
        <v>231898</v>
      </c>
      <c r="F298" s="5" t="s">
        <v>78</v>
      </c>
      <c r="G298" s="5">
        <v>220638</v>
      </c>
      <c r="H298" s="5">
        <v>231524</v>
      </c>
      <c r="I298" s="5" t="s">
        <v>702</v>
      </c>
      <c r="J298" s="5">
        <v>221250</v>
      </c>
      <c r="K298" s="5" t="s">
        <v>80</v>
      </c>
      <c r="L298" s="5" t="s">
        <v>67</v>
      </c>
      <c r="M298" s="5" t="s">
        <v>153</v>
      </c>
      <c r="N298" s="5">
        <v>6.18</v>
      </c>
      <c r="O298" s="5">
        <v>7.91</v>
      </c>
      <c r="P298" s="5">
        <v>8.4700000000000006</v>
      </c>
      <c r="Q298" s="5">
        <v>5.39</v>
      </c>
      <c r="R298" s="5">
        <v>1.87</v>
      </c>
      <c r="S298" s="5">
        <v>1.1399999999999999</v>
      </c>
      <c r="T298" s="5">
        <v>3.15</v>
      </c>
      <c r="U298" s="5">
        <v>3.29</v>
      </c>
      <c r="V298" s="5">
        <v>14.37</v>
      </c>
      <c r="W298" s="5">
        <v>12.37</v>
      </c>
      <c r="X298" s="5">
        <v>-0.4</v>
      </c>
      <c r="Y298" s="5">
        <v>-0.61</v>
      </c>
      <c r="Z298" s="5">
        <v>-1.38</v>
      </c>
      <c r="AA298" s="5">
        <v>-11.57</v>
      </c>
      <c r="AB298" s="5">
        <v>19.75</v>
      </c>
      <c r="AC298" s="5">
        <v>-0.26</v>
      </c>
      <c r="AD298" s="5">
        <v>-40.94</v>
      </c>
      <c r="AE298" s="5">
        <v>-0.84</v>
      </c>
      <c r="AF298" s="5">
        <v>-0.18</v>
      </c>
      <c r="AG298" s="5">
        <v>-0.66</v>
      </c>
      <c r="AH298" s="5">
        <v>0</v>
      </c>
      <c r="AI298" s="5">
        <v>0.31</v>
      </c>
      <c r="AJ298" s="5">
        <v>0.28000000000000003</v>
      </c>
      <c r="AK298" s="5">
        <v>7.0000000000000007E-2</v>
      </c>
      <c r="AL298" s="5">
        <v>0.04</v>
      </c>
      <c r="AM298" s="5">
        <v>0.16</v>
      </c>
      <c r="AN298" s="5">
        <v>0.08</v>
      </c>
      <c r="AO298" s="5">
        <v>0.2</v>
      </c>
      <c r="AP298" s="5">
        <v>0.2</v>
      </c>
      <c r="AQ298" s="5">
        <v>0.46</v>
      </c>
      <c r="AR298" s="5">
        <v>0</v>
      </c>
      <c r="AS298" s="5">
        <v>-0.37</v>
      </c>
      <c r="AT298" s="5">
        <v>0.02</v>
      </c>
      <c r="AU298" s="5">
        <v>-0.35</v>
      </c>
      <c r="AV298" s="5">
        <v>0.22</v>
      </c>
      <c r="AW298" s="5">
        <v>157.52000000000001</v>
      </c>
      <c r="AX298" s="20">
        <v>243.42699999999999</v>
      </c>
      <c r="AY298" s="20">
        <v>226.68450000000001</v>
      </c>
      <c r="AZ298" s="20">
        <v>226.808999999999</v>
      </c>
      <c r="BA298" s="21">
        <v>17.2</v>
      </c>
      <c r="BB298" s="21">
        <v>2.5</v>
      </c>
      <c r="BC298" s="21">
        <v>14.4</v>
      </c>
      <c r="BD298" s="21">
        <v>99.9</v>
      </c>
    </row>
    <row r="299" spans="2:56" hidden="1" x14ac:dyDescent="0.3">
      <c r="B299" s="3">
        <v>282</v>
      </c>
      <c r="C299" s="3" t="s">
        <v>703</v>
      </c>
      <c r="D299" s="3">
        <v>251455</v>
      </c>
      <c r="E299" s="3">
        <v>231279</v>
      </c>
      <c r="F299" s="5" t="s">
        <v>163</v>
      </c>
      <c r="G299" s="5">
        <v>201212</v>
      </c>
      <c r="H299" s="5">
        <v>231275</v>
      </c>
      <c r="I299" s="5" t="s">
        <v>704</v>
      </c>
      <c r="J299" s="5">
        <v>221351</v>
      </c>
      <c r="K299" s="5" t="s">
        <v>80</v>
      </c>
      <c r="L299" s="5" t="s">
        <v>67</v>
      </c>
      <c r="M299" s="5" t="s">
        <v>81</v>
      </c>
      <c r="N299" s="5">
        <v>7.4</v>
      </c>
      <c r="O299" s="5">
        <v>9.14</v>
      </c>
      <c r="P299" s="5">
        <v>10.34</v>
      </c>
      <c r="Q299" s="5">
        <v>6.67</v>
      </c>
      <c r="R299" s="5">
        <v>0.59</v>
      </c>
      <c r="S299" s="5">
        <v>0.79</v>
      </c>
      <c r="T299" s="5">
        <v>2.78</v>
      </c>
      <c r="U299" s="5">
        <v>3.39</v>
      </c>
      <c r="V299" s="5">
        <v>25.89</v>
      </c>
      <c r="W299" s="5">
        <v>16.59</v>
      </c>
      <c r="X299" s="5">
        <v>-0.37</v>
      </c>
      <c r="Y299" s="5">
        <v>-0.87</v>
      </c>
      <c r="Z299" s="5">
        <v>-2.25</v>
      </c>
      <c r="AA299" s="5">
        <v>-16.36</v>
      </c>
      <c r="AB299" s="5">
        <v>24.89</v>
      </c>
      <c r="AC299" s="5">
        <v>3.18</v>
      </c>
      <c r="AD299" s="5">
        <v>-66.510000000000005</v>
      </c>
      <c r="AE299" s="5">
        <v>-0.81</v>
      </c>
      <c r="AF299" s="5">
        <v>-0.31</v>
      </c>
      <c r="AG299" s="5">
        <v>0.19</v>
      </c>
      <c r="AH299" s="5">
        <v>0.02</v>
      </c>
      <c r="AI299" s="5">
        <v>0.22</v>
      </c>
      <c r="AJ299" s="5">
        <v>0.03</v>
      </c>
      <c r="AK299" s="5">
        <v>0.05</v>
      </c>
      <c r="AL299" s="5">
        <v>0</v>
      </c>
      <c r="AM299" s="5">
        <v>0.1</v>
      </c>
      <c r="AN299" s="5">
        <v>0.06</v>
      </c>
      <c r="AO299" s="5">
        <v>0.35</v>
      </c>
      <c r="AP299" s="5">
        <v>-0.81</v>
      </c>
      <c r="AQ299" s="5">
        <v>4.8</v>
      </c>
      <c r="AR299" s="5">
        <v>0</v>
      </c>
      <c r="AS299" s="5">
        <v>-0.28000000000000003</v>
      </c>
      <c r="AT299" s="5">
        <v>-0.48</v>
      </c>
      <c r="AU299" s="5">
        <v>-0.04</v>
      </c>
      <c r="AV299" s="5">
        <v>0.35</v>
      </c>
      <c r="AW299" s="5">
        <v>164.93</v>
      </c>
      <c r="AX299" s="20">
        <v>239.73699999999999</v>
      </c>
      <c r="AY299" s="20">
        <v>218.0575</v>
      </c>
      <c r="AZ299" s="20">
        <v>226.58</v>
      </c>
      <c r="BA299" s="21">
        <v>18.600000000000001</v>
      </c>
      <c r="BB299" s="21">
        <v>3.2</v>
      </c>
      <c r="BC299" s="21">
        <v>17.399999999999999</v>
      </c>
      <c r="BD299" s="21">
        <v>99.4</v>
      </c>
    </row>
    <row r="300" spans="2:56" x14ac:dyDescent="0.3">
      <c r="B300" s="3">
        <v>283</v>
      </c>
      <c r="C300" s="3" t="s">
        <v>705</v>
      </c>
      <c r="D300" s="3">
        <v>250569</v>
      </c>
      <c r="E300" s="3">
        <v>242204</v>
      </c>
      <c r="F300" s="5" t="s">
        <v>117</v>
      </c>
      <c r="G300" s="5" t="s">
        <v>823</v>
      </c>
      <c r="H300" s="5">
        <v>212446</v>
      </c>
      <c r="I300" s="5" t="s">
        <v>706</v>
      </c>
      <c r="J300" s="5" t="s">
        <v>837</v>
      </c>
      <c r="K300" s="5" t="s">
        <v>80</v>
      </c>
      <c r="L300" s="5" t="s">
        <v>80</v>
      </c>
      <c r="M300" s="5" t="s">
        <v>153</v>
      </c>
      <c r="N300" s="5">
        <v>5.87</v>
      </c>
      <c r="O300" s="5">
        <v>8.61</v>
      </c>
      <c r="P300" s="5">
        <v>11.2</v>
      </c>
      <c r="Q300" s="5">
        <v>8.64</v>
      </c>
      <c r="R300" s="5">
        <v>2.91</v>
      </c>
      <c r="S300" s="5">
        <v>2.41</v>
      </c>
      <c r="T300" s="5">
        <v>2.54</v>
      </c>
      <c r="U300" s="5">
        <v>3.12</v>
      </c>
      <c r="V300" s="5">
        <v>20.010000000000002</v>
      </c>
      <c r="W300" s="5">
        <v>12.95</v>
      </c>
      <c r="X300" s="5">
        <v>0.17</v>
      </c>
      <c r="Y300" s="5">
        <v>-0.02</v>
      </c>
      <c r="Z300" s="5">
        <v>-1.94</v>
      </c>
      <c r="AA300" s="5">
        <v>-11.34</v>
      </c>
      <c r="AB300" s="5">
        <v>19.27</v>
      </c>
      <c r="AC300" s="5">
        <v>2.23</v>
      </c>
      <c r="AD300" s="5">
        <v>-35.1</v>
      </c>
      <c r="AE300" s="5">
        <v>-1.03</v>
      </c>
      <c r="AF300" s="5">
        <v>-7.0000000000000007E-2</v>
      </c>
      <c r="AG300" s="5">
        <v>0.06</v>
      </c>
      <c r="AH300" s="5">
        <v>-0.41</v>
      </c>
      <c r="AI300" s="5">
        <v>0.34</v>
      </c>
      <c r="AJ300" s="5">
        <v>0.26</v>
      </c>
      <c r="AK300" s="5">
        <v>0.12</v>
      </c>
      <c r="AL300" s="5">
        <v>0.03</v>
      </c>
      <c r="AM300" s="5">
        <v>0.17</v>
      </c>
      <c r="AN300" s="5">
        <v>0.06</v>
      </c>
      <c r="AO300" s="5">
        <v>-0.7</v>
      </c>
      <c r="AP300" s="5">
        <v>-0.4</v>
      </c>
      <c r="AQ300" s="5">
        <v>0.1</v>
      </c>
      <c r="AR300" s="5">
        <v>0</v>
      </c>
      <c r="AS300" s="5">
        <v>-0.23</v>
      </c>
      <c r="AT300" s="5">
        <v>-0.36</v>
      </c>
      <c r="AU300" s="5">
        <v>-0.51</v>
      </c>
      <c r="AV300" s="5">
        <v>0.51</v>
      </c>
      <c r="AW300" s="5">
        <v>156.52000000000001</v>
      </c>
      <c r="AX300" s="20">
        <v>232.57650000000001</v>
      </c>
      <c r="AY300" s="20">
        <v>220.441</v>
      </c>
      <c r="AZ300" s="20">
        <v>217.782499999999</v>
      </c>
      <c r="BA300" s="21">
        <v>18.5</v>
      </c>
      <c r="BB300" s="21">
        <v>3.1</v>
      </c>
      <c r="BC300" s="21">
        <v>16.7</v>
      </c>
      <c r="BD300" s="21">
        <v>99.4</v>
      </c>
    </row>
    <row r="301" spans="2:56" x14ac:dyDescent="0.3">
      <c r="B301" s="3">
        <v>284</v>
      </c>
      <c r="C301" s="3" t="s">
        <v>707</v>
      </c>
      <c r="D301" s="3">
        <v>251947</v>
      </c>
      <c r="E301" s="3">
        <v>231898</v>
      </c>
      <c r="F301" s="5" t="s">
        <v>78</v>
      </c>
      <c r="G301" s="5">
        <v>220638</v>
      </c>
      <c r="H301" s="5">
        <v>232807</v>
      </c>
      <c r="I301" s="5" t="s">
        <v>708</v>
      </c>
      <c r="J301" s="5">
        <v>212180</v>
      </c>
      <c r="K301" s="5" t="s">
        <v>67</v>
      </c>
      <c r="L301" s="5" t="s">
        <v>67</v>
      </c>
      <c r="M301" s="5" t="s">
        <v>153</v>
      </c>
      <c r="N301" s="5">
        <v>4.3600000000000003</v>
      </c>
      <c r="O301" s="5">
        <v>5.48</v>
      </c>
      <c r="P301" s="5">
        <v>6.64</v>
      </c>
      <c r="Q301" s="5">
        <v>4.09</v>
      </c>
      <c r="R301" s="5">
        <v>0.55000000000000004</v>
      </c>
      <c r="S301" s="5">
        <v>0.4</v>
      </c>
      <c r="T301" s="5">
        <v>2.42</v>
      </c>
      <c r="U301" s="5">
        <v>2.79</v>
      </c>
      <c r="V301" s="5">
        <v>30.54</v>
      </c>
      <c r="W301" s="5">
        <v>20.420000000000002</v>
      </c>
      <c r="X301" s="5">
        <v>0.16</v>
      </c>
      <c r="Y301" s="5">
        <v>-0.2</v>
      </c>
      <c r="Z301" s="5">
        <v>-1.78</v>
      </c>
      <c r="AA301" s="5">
        <v>-21.89</v>
      </c>
      <c r="AB301" s="5">
        <v>22.7</v>
      </c>
      <c r="AC301" s="5">
        <v>2.83</v>
      </c>
      <c r="AD301" s="5">
        <v>-39.57</v>
      </c>
      <c r="AE301" s="5">
        <v>-0.23</v>
      </c>
      <c r="AF301" s="5">
        <v>0.18</v>
      </c>
      <c r="AG301" s="5">
        <v>-0.35</v>
      </c>
      <c r="AH301" s="5">
        <v>-0.02</v>
      </c>
      <c r="AI301" s="5">
        <v>0.24</v>
      </c>
      <c r="AJ301" s="5">
        <v>0.2</v>
      </c>
      <c r="AK301" s="5">
        <v>0.09</v>
      </c>
      <c r="AL301" s="5">
        <v>-0.03</v>
      </c>
      <c r="AM301" s="5">
        <v>0.05</v>
      </c>
      <c r="AN301" s="5">
        <v>7.0000000000000007E-2</v>
      </c>
      <c r="AO301" s="5">
        <v>-0.11</v>
      </c>
      <c r="AP301" s="5">
        <v>-0.99</v>
      </c>
      <c r="AQ301" s="5">
        <v>3.23</v>
      </c>
      <c r="AR301" s="5">
        <v>0</v>
      </c>
      <c r="AS301" s="5">
        <v>-0.69</v>
      </c>
      <c r="AT301" s="5">
        <v>-0.66</v>
      </c>
      <c r="AU301" s="5">
        <v>-0.75</v>
      </c>
      <c r="AV301" s="5">
        <v>0.16</v>
      </c>
      <c r="AW301" s="5">
        <v>157.33000000000001</v>
      </c>
      <c r="AX301" s="20">
        <v>236.64850000000001</v>
      </c>
      <c r="AY301" s="20">
        <v>211.4075</v>
      </c>
      <c r="AZ301" s="20">
        <v>224.66749999999999</v>
      </c>
      <c r="BA301" s="21">
        <v>20.8</v>
      </c>
      <c r="BB301" s="21">
        <v>3.7</v>
      </c>
      <c r="BC301" s="21">
        <v>17.899999999999999</v>
      </c>
      <c r="BD301" s="21">
        <v>99.1</v>
      </c>
    </row>
    <row r="302" spans="2:56" x14ac:dyDescent="0.3">
      <c r="B302" s="3">
        <v>285</v>
      </c>
      <c r="C302" s="3" t="s">
        <v>709</v>
      </c>
      <c r="D302" s="3">
        <v>252148</v>
      </c>
      <c r="E302" s="3">
        <v>211938</v>
      </c>
      <c r="F302" s="5" t="s">
        <v>104</v>
      </c>
      <c r="G302" s="5" t="s">
        <v>822</v>
      </c>
      <c r="H302" s="5">
        <v>230499</v>
      </c>
      <c r="I302" s="5" t="s">
        <v>710</v>
      </c>
      <c r="J302" s="5">
        <v>191150</v>
      </c>
      <c r="K302" s="5" t="s">
        <v>80</v>
      </c>
      <c r="L302" s="5" t="s">
        <v>80</v>
      </c>
      <c r="M302" s="5" t="s">
        <v>81</v>
      </c>
      <c r="N302" s="5">
        <v>5.0599999999999996</v>
      </c>
      <c r="O302" s="5">
        <v>8.3800000000000008</v>
      </c>
      <c r="P302" s="5">
        <v>10.54</v>
      </c>
      <c r="Q302" s="5">
        <v>7.22</v>
      </c>
      <c r="R302" s="5">
        <v>1.7</v>
      </c>
      <c r="S302" s="5">
        <v>1.41</v>
      </c>
      <c r="T302" s="5">
        <v>2.09</v>
      </c>
      <c r="U302" s="5">
        <v>2.63</v>
      </c>
      <c r="V302" s="5">
        <v>13.66</v>
      </c>
      <c r="W302" s="5">
        <v>6.39</v>
      </c>
      <c r="X302" s="5">
        <v>-0.45</v>
      </c>
      <c r="Y302" s="5">
        <v>-0.71</v>
      </c>
      <c r="Z302" s="5">
        <v>-1.67</v>
      </c>
      <c r="AA302" s="5">
        <v>-9.4499999999999993</v>
      </c>
      <c r="AB302" s="5">
        <v>17.739999999999998</v>
      </c>
      <c r="AC302" s="5">
        <v>1.86</v>
      </c>
      <c r="AD302" s="5">
        <v>-80.400000000000006</v>
      </c>
      <c r="AE302" s="5">
        <v>-1.05</v>
      </c>
      <c r="AF302" s="5">
        <v>0.31</v>
      </c>
      <c r="AG302" s="5">
        <v>-0.02</v>
      </c>
      <c r="AH302" s="5">
        <v>-0.28000000000000003</v>
      </c>
      <c r="AI302" s="5">
        <v>0.25</v>
      </c>
      <c r="AJ302" s="5">
        <v>0.21</v>
      </c>
      <c r="AK302" s="5">
        <v>0.06</v>
      </c>
      <c r="AL302" s="5">
        <v>0.02</v>
      </c>
      <c r="AM302" s="5">
        <v>0.12</v>
      </c>
      <c r="AN302" s="5">
        <v>0.06</v>
      </c>
      <c r="AO302" s="5">
        <v>-1.55</v>
      </c>
      <c r="AP302" s="5">
        <v>0.35</v>
      </c>
      <c r="AQ302" s="5">
        <v>-0.02</v>
      </c>
      <c r="AR302" s="5">
        <v>0</v>
      </c>
      <c r="AS302" s="5">
        <v>-0.36</v>
      </c>
      <c r="AT302" s="5">
        <v>-0.28999999999999998</v>
      </c>
      <c r="AU302" s="5">
        <v>-0.35</v>
      </c>
      <c r="AV302" s="5">
        <v>0.45</v>
      </c>
      <c r="AW302" s="5">
        <v>154.61000000000001</v>
      </c>
      <c r="AX302" s="20">
        <v>223.89099999999999</v>
      </c>
      <c r="AY302" s="20">
        <v>211.86999999999901</v>
      </c>
      <c r="AZ302" s="20">
        <v>210.13149999999999</v>
      </c>
      <c r="BA302" s="21">
        <v>18.899999999999999</v>
      </c>
      <c r="BB302" s="21">
        <v>2.9</v>
      </c>
      <c r="BC302" s="21">
        <v>15.2</v>
      </c>
      <c r="BD302" s="21">
        <v>99.7</v>
      </c>
    </row>
    <row r="303" spans="2:56" hidden="1" x14ac:dyDescent="0.3">
      <c r="B303" s="3">
        <v>286</v>
      </c>
      <c r="C303" s="3" t="s">
        <v>711</v>
      </c>
      <c r="D303" s="3">
        <v>250456</v>
      </c>
      <c r="E303" s="3">
        <v>240872</v>
      </c>
      <c r="F303" s="5" t="s">
        <v>249</v>
      </c>
      <c r="G303" s="5" t="s">
        <v>825</v>
      </c>
      <c r="H303" s="5">
        <v>223171</v>
      </c>
      <c r="I303" s="5" t="s">
        <v>712</v>
      </c>
      <c r="J303" s="5" t="s">
        <v>822</v>
      </c>
      <c r="K303" s="5" t="s">
        <v>80</v>
      </c>
      <c r="L303" s="5" t="s">
        <v>80</v>
      </c>
      <c r="M303" s="5" t="s">
        <v>81</v>
      </c>
      <c r="N303" s="5">
        <v>6.86</v>
      </c>
      <c r="O303" s="5">
        <v>9.52</v>
      </c>
      <c r="P303" s="5">
        <v>11.88</v>
      </c>
      <c r="Q303" s="5">
        <v>7.94</v>
      </c>
      <c r="R303" s="5">
        <v>1.58</v>
      </c>
      <c r="S303" s="5">
        <v>1.17</v>
      </c>
      <c r="T303" s="5">
        <v>2.13</v>
      </c>
      <c r="U303" s="5">
        <v>2.54</v>
      </c>
      <c r="V303" s="5">
        <v>27.97</v>
      </c>
      <c r="W303" s="5">
        <v>18.559999999999999</v>
      </c>
      <c r="X303" s="5">
        <v>0.03</v>
      </c>
      <c r="Y303" s="5">
        <v>0.22</v>
      </c>
      <c r="Z303" s="5">
        <v>-1.42</v>
      </c>
      <c r="AA303" s="5">
        <v>-14.06</v>
      </c>
      <c r="AB303" s="5">
        <v>16.88</v>
      </c>
      <c r="AC303" s="5">
        <v>4.13</v>
      </c>
      <c r="AD303" s="5">
        <v>-23.21</v>
      </c>
      <c r="AE303" s="5">
        <v>-1.38</v>
      </c>
      <c r="AF303" s="5">
        <v>-0.37</v>
      </c>
      <c r="AG303" s="5">
        <v>-0.06</v>
      </c>
      <c r="AH303" s="5">
        <v>-0.14000000000000001</v>
      </c>
      <c r="AI303" s="5">
        <v>0.19</v>
      </c>
      <c r="AJ303" s="5">
        <v>-0.03</v>
      </c>
      <c r="AK303" s="5">
        <v>0.04</v>
      </c>
      <c r="AL303" s="5">
        <v>0</v>
      </c>
      <c r="AM303" s="5">
        <v>0.12</v>
      </c>
      <c r="AN303" s="5">
        <v>0.04</v>
      </c>
      <c r="AO303" s="5">
        <v>-0.92</v>
      </c>
      <c r="AP303" s="5">
        <v>-0.21</v>
      </c>
      <c r="AQ303" s="5">
        <v>0.96</v>
      </c>
      <c r="AR303" s="5">
        <v>0</v>
      </c>
      <c r="AS303" s="5">
        <v>-0.21</v>
      </c>
      <c r="AT303" s="5">
        <v>-0.22</v>
      </c>
      <c r="AU303" s="5">
        <v>-0.23</v>
      </c>
      <c r="AV303" s="5">
        <v>0.43</v>
      </c>
      <c r="AW303" s="5">
        <v>159.76</v>
      </c>
      <c r="AX303" s="20">
        <v>222.55399999999901</v>
      </c>
      <c r="AY303" s="20">
        <v>209.52999999999901</v>
      </c>
      <c r="AZ303" s="20">
        <v>214.07149999999999</v>
      </c>
      <c r="BA303" s="21">
        <v>20.100000000000001</v>
      </c>
      <c r="BB303" s="21">
        <v>3.3</v>
      </c>
      <c r="BC303" s="21">
        <v>16.3</v>
      </c>
      <c r="BD303" s="21">
        <v>99.6</v>
      </c>
    </row>
    <row r="304" spans="2:56" x14ac:dyDescent="0.3">
      <c r="B304" s="3">
        <v>287</v>
      </c>
      <c r="C304" s="3" t="s">
        <v>713</v>
      </c>
      <c r="D304" s="3">
        <v>252182</v>
      </c>
      <c r="E304" s="3">
        <v>232538</v>
      </c>
      <c r="F304" s="5" t="s">
        <v>94</v>
      </c>
      <c r="G304" s="5">
        <v>220451</v>
      </c>
      <c r="H304" s="5">
        <v>231538</v>
      </c>
      <c r="I304" s="5" t="s">
        <v>714</v>
      </c>
      <c r="J304" s="5">
        <v>220962</v>
      </c>
      <c r="K304" s="5" t="s">
        <v>80</v>
      </c>
      <c r="L304" s="5" t="s">
        <v>80</v>
      </c>
      <c r="M304" s="5" t="s">
        <v>81</v>
      </c>
      <c r="N304" s="5">
        <v>6.36</v>
      </c>
      <c r="O304" s="5">
        <v>8.6999999999999993</v>
      </c>
      <c r="P304" s="5">
        <v>10.15</v>
      </c>
      <c r="Q304" s="5">
        <v>6.43</v>
      </c>
      <c r="R304" s="5">
        <v>1.18</v>
      </c>
      <c r="S304" s="5">
        <v>0.96</v>
      </c>
      <c r="T304" s="5">
        <v>3.03</v>
      </c>
      <c r="U304" s="5">
        <v>3.49</v>
      </c>
      <c r="V304" s="5">
        <v>14.03</v>
      </c>
      <c r="W304" s="5">
        <v>13.88</v>
      </c>
      <c r="X304" s="5">
        <v>0.03</v>
      </c>
      <c r="Y304" s="5">
        <v>-0.31</v>
      </c>
      <c r="Z304" s="5">
        <v>-0.97</v>
      </c>
      <c r="AA304" s="5">
        <v>-16.22</v>
      </c>
      <c r="AB304" s="5">
        <v>21.82</v>
      </c>
      <c r="AC304" s="5">
        <v>-0.01</v>
      </c>
      <c r="AD304" s="5">
        <v>-36.26</v>
      </c>
      <c r="AE304" s="5">
        <v>-1</v>
      </c>
      <c r="AF304" s="5">
        <v>-0.15</v>
      </c>
      <c r="AG304" s="5">
        <v>-0.19</v>
      </c>
      <c r="AH304" s="5">
        <v>-0.11</v>
      </c>
      <c r="AI304" s="5">
        <v>0.39</v>
      </c>
      <c r="AJ304" s="5">
        <v>0.25</v>
      </c>
      <c r="AK304" s="5">
        <v>0.1</v>
      </c>
      <c r="AL304" s="5">
        <v>0.03</v>
      </c>
      <c r="AM304" s="5">
        <v>0.15</v>
      </c>
      <c r="AN304" s="5">
        <v>0.11</v>
      </c>
      <c r="AO304" s="5">
        <v>0.77</v>
      </c>
      <c r="AP304" s="5">
        <v>0.16</v>
      </c>
      <c r="AQ304" s="5">
        <v>1.48</v>
      </c>
      <c r="AR304" s="5">
        <v>0</v>
      </c>
      <c r="AS304" s="5">
        <v>-0.27</v>
      </c>
      <c r="AT304" s="5">
        <v>0.02</v>
      </c>
      <c r="AU304" s="5">
        <v>-0.32</v>
      </c>
      <c r="AV304" s="5">
        <v>0.33</v>
      </c>
      <c r="AW304" s="5">
        <v>160.76</v>
      </c>
      <c r="AX304" s="20">
        <v>236.87899999999999</v>
      </c>
      <c r="AY304" s="20">
        <v>222.8905</v>
      </c>
      <c r="AZ304" s="20">
        <v>217.4965</v>
      </c>
      <c r="BA304" s="21">
        <v>19.899999999999999</v>
      </c>
      <c r="BB304" s="21">
        <v>3.6</v>
      </c>
      <c r="BC304" s="21">
        <v>18.3</v>
      </c>
      <c r="BD304" s="21">
        <v>99.1</v>
      </c>
    </row>
    <row r="305" spans="2:56" x14ac:dyDescent="0.3">
      <c r="B305" s="3">
        <v>288</v>
      </c>
      <c r="C305" s="3" t="s">
        <v>715</v>
      </c>
      <c r="D305" s="3">
        <v>250974</v>
      </c>
      <c r="E305" s="3">
        <v>230568</v>
      </c>
      <c r="F305" s="5" t="s">
        <v>274</v>
      </c>
      <c r="G305" s="5">
        <v>210997</v>
      </c>
      <c r="H305" s="5">
        <v>221057</v>
      </c>
      <c r="I305" s="5" t="s">
        <v>716</v>
      </c>
      <c r="J305" s="5" t="s">
        <v>822</v>
      </c>
      <c r="K305" s="5" t="s">
        <v>80</v>
      </c>
      <c r="L305" s="5" t="s">
        <v>80</v>
      </c>
      <c r="M305" s="5" t="s">
        <v>153</v>
      </c>
      <c r="N305" s="5">
        <v>4.78</v>
      </c>
      <c r="O305" s="5">
        <v>6.24</v>
      </c>
      <c r="P305" s="5">
        <v>7.91</v>
      </c>
      <c r="Q305" s="5">
        <v>5.85</v>
      </c>
      <c r="R305" s="5">
        <v>2.85</v>
      </c>
      <c r="S305" s="5">
        <v>1.91</v>
      </c>
      <c r="T305" s="5">
        <v>2.02</v>
      </c>
      <c r="U305" s="5">
        <v>2.1800000000000002</v>
      </c>
      <c r="V305" s="5">
        <v>14.56</v>
      </c>
      <c r="W305" s="5">
        <v>10.42</v>
      </c>
      <c r="X305" s="5">
        <v>-0.71</v>
      </c>
      <c r="Y305" s="5">
        <v>-0.84</v>
      </c>
      <c r="Z305" s="5">
        <v>-1.7</v>
      </c>
      <c r="AA305" s="5">
        <v>-10.06</v>
      </c>
      <c r="AB305" s="5">
        <v>20.56</v>
      </c>
      <c r="AC305" s="5">
        <v>1.01</v>
      </c>
      <c r="AD305" s="5">
        <v>-28.61</v>
      </c>
      <c r="AE305" s="5">
        <v>-0.88</v>
      </c>
      <c r="AF305" s="5">
        <v>-0.49</v>
      </c>
      <c r="AG305" s="5">
        <v>0.17</v>
      </c>
      <c r="AH305" s="5">
        <v>-0.25</v>
      </c>
      <c r="AI305" s="5">
        <v>0.25</v>
      </c>
      <c r="AJ305" s="5">
        <v>0.03</v>
      </c>
      <c r="AK305" s="5">
        <v>7.0000000000000007E-2</v>
      </c>
      <c r="AL305" s="5">
        <v>0.01</v>
      </c>
      <c r="AM305" s="5">
        <v>0.12</v>
      </c>
      <c r="AN305" s="5">
        <v>0.06</v>
      </c>
      <c r="AO305" s="5">
        <v>-7.0000000000000007E-2</v>
      </c>
      <c r="AP305" s="5">
        <v>0.56000000000000005</v>
      </c>
      <c r="AQ305" s="5">
        <v>-1.39</v>
      </c>
      <c r="AR305" s="5">
        <v>0</v>
      </c>
      <c r="AS305" s="5">
        <v>-0.64</v>
      </c>
      <c r="AT305" s="5">
        <v>-1.04</v>
      </c>
      <c r="AU305" s="5">
        <v>-0.34</v>
      </c>
      <c r="AV305" s="5">
        <v>0.36</v>
      </c>
      <c r="AW305" s="5">
        <v>145.44</v>
      </c>
      <c r="AX305" s="20">
        <v>220.988</v>
      </c>
      <c r="AY305" s="20">
        <v>204.52749999999901</v>
      </c>
      <c r="AZ305" s="20">
        <v>207.97499999999999</v>
      </c>
      <c r="BA305" s="21">
        <v>18.100000000000001</v>
      </c>
      <c r="BB305" s="21">
        <v>2.6</v>
      </c>
      <c r="BC305" s="21">
        <v>14.5</v>
      </c>
      <c r="BD305" s="21">
        <v>99.6</v>
      </c>
    </row>
    <row r="306" spans="2:56" hidden="1" x14ac:dyDescent="0.3">
      <c r="B306" s="3">
        <v>289</v>
      </c>
      <c r="C306" s="3" t="s">
        <v>717</v>
      </c>
      <c r="D306" s="3">
        <v>251594</v>
      </c>
      <c r="E306" s="3">
        <v>231279</v>
      </c>
      <c r="F306" s="5" t="s">
        <v>163</v>
      </c>
      <c r="G306" s="5">
        <v>201212</v>
      </c>
      <c r="H306" s="5">
        <v>231390</v>
      </c>
      <c r="I306" s="5" t="s">
        <v>290</v>
      </c>
      <c r="J306" s="5">
        <v>220730</v>
      </c>
      <c r="K306" s="5" t="s">
        <v>80</v>
      </c>
      <c r="L306" s="5" t="s">
        <v>80</v>
      </c>
      <c r="M306" s="5" t="s">
        <v>81</v>
      </c>
      <c r="N306" s="5">
        <v>5.79</v>
      </c>
      <c r="O306" s="5">
        <v>6.97</v>
      </c>
      <c r="P306" s="5">
        <v>9.18</v>
      </c>
      <c r="Q306" s="5">
        <v>7.29</v>
      </c>
      <c r="R306" s="5">
        <v>1.83</v>
      </c>
      <c r="S306" s="5">
        <v>1.3</v>
      </c>
      <c r="T306" s="5">
        <v>3.52</v>
      </c>
      <c r="U306" s="5">
        <v>3.78</v>
      </c>
      <c r="V306" s="5">
        <v>14.48</v>
      </c>
      <c r="W306" s="5">
        <v>18.7</v>
      </c>
      <c r="X306" s="5">
        <v>0.54</v>
      </c>
      <c r="Y306" s="5">
        <v>0.54</v>
      </c>
      <c r="Z306" s="5">
        <v>-1.86</v>
      </c>
      <c r="AA306" s="5">
        <v>-20.07</v>
      </c>
      <c r="AB306" s="5">
        <v>23.73</v>
      </c>
      <c r="AC306" s="5">
        <v>-0.15</v>
      </c>
      <c r="AD306" s="5">
        <v>-59.87</v>
      </c>
      <c r="AE306" s="5">
        <v>-1.1599999999999999</v>
      </c>
      <c r="AF306" s="5">
        <v>0.31</v>
      </c>
      <c r="AG306" s="5">
        <v>0.14000000000000001</v>
      </c>
      <c r="AH306" s="5">
        <v>7.0000000000000007E-2</v>
      </c>
      <c r="AI306" s="5">
        <v>0.21</v>
      </c>
      <c r="AJ306" s="5">
        <v>-0.02</v>
      </c>
      <c r="AK306" s="5">
        <v>0.05</v>
      </c>
      <c r="AL306" s="5">
        <v>-0.02</v>
      </c>
      <c r="AM306" s="5">
        <v>0.08</v>
      </c>
      <c r="AN306" s="5">
        <v>7.0000000000000007E-2</v>
      </c>
      <c r="AO306" s="5">
        <v>0.51</v>
      </c>
      <c r="AP306" s="5">
        <v>-0.74</v>
      </c>
      <c r="AQ306" s="5">
        <v>1.65</v>
      </c>
      <c r="AR306" s="5">
        <v>0</v>
      </c>
      <c r="AS306" s="5">
        <v>-0.42</v>
      </c>
      <c r="AT306" s="5">
        <v>-0.45</v>
      </c>
      <c r="AU306" s="5">
        <v>-0.17</v>
      </c>
      <c r="AV306" s="5">
        <v>0.35</v>
      </c>
      <c r="AW306" s="5">
        <v>151.11000000000001</v>
      </c>
      <c r="AX306" s="20">
        <v>207.5155</v>
      </c>
      <c r="AY306" s="20">
        <v>193.8595</v>
      </c>
      <c r="AZ306" s="20">
        <v>184.51849999999999</v>
      </c>
      <c r="BA306" s="21">
        <v>20</v>
      </c>
      <c r="BB306" s="21">
        <v>3.6</v>
      </c>
      <c r="BC306" s="21">
        <v>17.8</v>
      </c>
      <c r="BD306" s="21">
        <v>99.4</v>
      </c>
    </row>
    <row r="307" spans="2:56" hidden="1" x14ac:dyDescent="0.3">
      <c r="B307" s="3">
        <v>290</v>
      </c>
      <c r="C307" s="3" t="s">
        <v>718</v>
      </c>
      <c r="D307" s="3">
        <v>252130</v>
      </c>
      <c r="E307" s="3">
        <v>231892</v>
      </c>
      <c r="F307" s="5" t="s">
        <v>199</v>
      </c>
      <c r="G307" s="5">
        <v>220638</v>
      </c>
      <c r="H307" s="5">
        <v>232394</v>
      </c>
      <c r="I307" s="5" t="s">
        <v>719</v>
      </c>
      <c r="J307" s="5">
        <v>191150</v>
      </c>
      <c r="K307" s="5" t="s">
        <v>80</v>
      </c>
      <c r="L307" s="5" t="s">
        <v>80</v>
      </c>
      <c r="M307" s="5" t="s">
        <v>81</v>
      </c>
      <c r="N307" s="5">
        <v>3.36</v>
      </c>
      <c r="O307" s="5">
        <v>6.06</v>
      </c>
      <c r="P307" s="5">
        <v>8.6199999999999992</v>
      </c>
      <c r="Q307" s="5">
        <v>5.41</v>
      </c>
      <c r="R307" s="5">
        <v>1.81</v>
      </c>
      <c r="S307" s="5">
        <v>1.79</v>
      </c>
      <c r="T307" s="5">
        <v>2.31</v>
      </c>
      <c r="U307" s="5">
        <v>3</v>
      </c>
      <c r="V307" s="5">
        <v>16.39</v>
      </c>
      <c r="W307" s="5">
        <v>9.76</v>
      </c>
      <c r="X307" s="5">
        <v>-0.43</v>
      </c>
      <c r="Y307" s="5">
        <v>-1.1100000000000001</v>
      </c>
      <c r="Z307" s="5">
        <v>-2.0299999999999998</v>
      </c>
      <c r="AA307" s="5">
        <v>-17.64</v>
      </c>
      <c r="AB307" s="5">
        <v>23.89</v>
      </c>
      <c r="AC307" s="5">
        <v>3.51</v>
      </c>
      <c r="AD307" s="5">
        <v>4.53</v>
      </c>
      <c r="AE307" s="5">
        <v>-0.76</v>
      </c>
      <c r="AF307" s="5">
        <v>-0.59</v>
      </c>
      <c r="AG307" s="5">
        <v>-0.3</v>
      </c>
      <c r="AH307" s="5">
        <v>-0.1</v>
      </c>
      <c r="AI307" s="5">
        <v>0.22</v>
      </c>
      <c r="AJ307" s="5">
        <v>0.2</v>
      </c>
      <c r="AK307" s="5">
        <v>0.06</v>
      </c>
      <c r="AL307" s="5">
        <v>-0.01</v>
      </c>
      <c r="AM307" s="5">
        <v>0.08</v>
      </c>
      <c r="AN307" s="5">
        <v>0.06</v>
      </c>
      <c r="AO307" s="5">
        <v>0.54</v>
      </c>
      <c r="AP307" s="5">
        <v>-0.08</v>
      </c>
      <c r="AQ307" s="5">
        <v>0.45</v>
      </c>
      <c r="AR307" s="5">
        <v>0</v>
      </c>
      <c r="AS307" s="5">
        <v>-0.3</v>
      </c>
      <c r="AT307" s="5">
        <v>-0.13</v>
      </c>
      <c r="AU307" s="5">
        <v>-0.33</v>
      </c>
      <c r="AV307" s="5">
        <v>0.21</v>
      </c>
      <c r="AW307" s="5">
        <v>142.11000000000001</v>
      </c>
      <c r="AX307" s="20">
        <v>217.96249999999901</v>
      </c>
      <c r="AY307" s="20">
        <v>195.0565</v>
      </c>
      <c r="AZ307" s="20">
        <v>199.447</v>
      </c>
      <c r="BA307" s="21">
        <v>18.600000000000001</v>
      </c>
      <c r="BB307" s="21">
        <v>3.4</v>
      </c>
      <c r="BC307" s="21">
        <v>18.100000000000001</v>
      </c>
      <c r="BD307" s="21">
        <v>99.9</v>
      </c>
    </row>
    <row r="308" spans="2:56" x14ac:dyDescent="0.3">
      <c r="B308" s="3">
        <v>291</v>
      </c>
      <c r="C308" s="3" t="s">
        <v>720</v>
      </c>
      <c r="D308" s="3">
        <v>251810</v>
      </c>
      <c r="E308" s="3">
        <v>211938</v>
      </c>
      <c r="F308" s="5" t="s">
        <v>104</v>
      </c>
      <c r="G308" s="5" t="s">
        <v>822</v>
      </c>
      <c r="H308" s="5">
        <v>230268</v>
      </c>
      <c r="I308" s="5" t="s">
        <v>721</v>
      </c>
      <c r="J308" s="5">
        <v>200160</v>
      </c>
      <c r="K308" s="5" t="s">
        <v>80</v>
      </c>
      <c r="L308" s="5" t="s">
        <v>67</v>
      </c>
      <c r="M308" s="5" t="s">
        <v>81</v>
      </c>
      <c r="N308" s="5">
        <v>6.01</v>
      </c>
      <c r="O308" s="5">
        <v>9.73</v>
      </c>
      <c r="P308" s="5">
        <v>12.69</v>
      </c>
      <c r="Q308" s="5">
        <v>9.0299999999999994</v>
      </c>
      <c r="R308" s="5">
        <v>0.88</v>
      </c>
      <c r="S308" s="5">
        <v>0.27</v>
      </c>
      <c r="T308" s="5">
        <v>1.77</v>
      </c>
      <c r="U308" s="5">
        <v>1.88</v>
      </c>
      <c r="V308" s="5">
        <v>10.14</v>
      </c>
      <c r="W308" s="5">
        <v>5.43</v>
      </c>
      <c r="X308" s="5">
        <v>-1.22</v>
      </c>
      <c r="Y308" s="5">
        <v>-1.82</v>
      </c>
      <c r="Z308" s="5">
        <v>-1.32</v>
      </c>
      <c r="AA308" s="5">
        <v>-6.95</v>
      </c>
      <c r="AB308" s="5">
        <v>11.84</v>
      </c>
      <c r="AC308" s="5">
        <v>-4.1399999999999997</v>
      </c>
      <c r="AD308" s="5">
        <v>-42.08</v>
      </c>
      <c r="AE308" s="5">
        <v>-0.93</v>
      </c>
      <c r="AF308" s="5">
        <v>-0.08</v>
      </c>
      <c r="AG308" s="5">
        <v>-0.23</v>
      </c>
      <c r="AH308" s="5">
        <v>-0.26</v>
      </c>
      <c r="AI308" s="5">
        <v>0.33</v>
      </c>
      <c r="AJ308" s="5">
        <v>0.18</v>
      </c>
      <c r="AK308" s="5">
        <v>0.1</v>
      </c>
      <c r="AL308" s="5">
        <v>0.03</v>
      </c>
      <c r="AM308" s="5">
        <v>0.15</v>
      </c>
      <c r="AN308" s="5">
        <v>7.0000000000000007E-2</v>
      </c>
      <c r="AO308" s="5">
        <v>-1.35</v>
      </c>
      <c r="AP308" s="5">
        <v>-0.57999999999999996</v>
      </c>
      <c r="AQ308" s="5">
        <v>3.45</v>
      </c>
      <c r="AR308" s="5">
        <v>0</v>
      </c>
      <c r="AS308" s="5">
        <v>-0.35</v>
      </c>
      <c r="AT308" s="5">
        <v>-0.14000000000000001</v>
      </c>
      <c r="AU308" s="5">
        <v>-0.87</v>
      </c>
      <c r="AV308" s="5">
        <v>0.28999999999999998</v>
      </c>
      <c r="AW308" s="5">
        <v>155.57</v>
      </c>
      <c r="AX308" s="20">
        <v>218.91650000000001</v>
      </c>
      <c r="AY308" s="20">
        <v>205.15549999999999</v>
      </c>
      <c r="AZ308" s="20">
        <v>215.934</v>
      </c>
      <c r="BA308" s="21">
        <v>17.2</v>
      </c>
      <c r="BB308" s="21">
        <v>2.8</v>
      </c>
      <c r="BC308" s="21">
        <v>16.399999999999999</v>
      </c>
      <c r="BD308" s="21">
        <v>99.9</v>
      </c>
    </row>
    <row r="309" spans="2:56" hidden="1" x14ac:dyDescent="0.3">
      <c r="B309" s="3">
        <v>292</v>
      </c>
      <c r="C309" s="3" t="s">
        <v>722</v>
      </c>
      <c r="D309" s="3">
        <v>252150</v>
      </c>
      <c r="E309" s="3">
        <v>231208</v>
      </c>
      <c r="F309" s="5" t="s">
        <v>85</v>
      </c>
      <c r="G309" s="5">
        <v>201212</v>
      </c>
      <c r="H309" s="5">
        <v>231831</v>
      </c>
      <c r="I309" s="5" t="s">
        <v>723</v>
      </c>
      <c r="J309" s="5">
        <v>220730</v>
      </c>
      <c r="K309" s="5" t="s">
        <v>80</v>
      </c>
      <c r="L309" s="5" t="s">
        <v>80</v>
      </c>
      <c r="M309" s="5" t="s">
        <v>81</v>
      </c>
      <c r="N309" s="5">
        <v>6.39</v>
      </c>
      <c r="O309" s="5">
        <v>8.49</v>
      </c>
      <c r="P309" s="5">
        <v>9.6199999999999992</v>
      </c>
      <c r="Q309" s="5">
        <v>7.54</v>
      </c>
      <c r="R309" s="5">
        <v>1.37</v>
      </c>
      <c r="S309" s="5">
        <v>0.91</v>
      </c>
      <c r="T309" s="5">
        <v>1.99</v>
      </c>
      <c r="U309" s="5">
        <v>2.3199999999999998</v>
      </c>
      <c r="V309" s="5">
        <v>13.82</v>
      </c>
      <c r="W309" s="5">
        <v>9.3000000000000007</v>
      </c>
      <c r="X309" s="5">
        <v>-1.34</v>
      </c>
      <c r="Y309" s="5">
        <v>-1.33</v>
      </c>
      <c r="Z309" s="5">
        <v>-1.1399999999999999</v>
      </c>
      <c r="AA309" s="5">
        <v>-7.99</v>
      </c>
      <c r="AB309" s="5">
        <v>13.28</v>
      </c>
      <c r="AC309" s="5">
        <v>1.54</v>
      </c>
      <c r="AD309" s="5">
        <v>-43.63</v>
      </c>
      <c r="AE309" s="5">
        <v>-1.17</v>
      </c>
      <c r="AF309" s="5">
        <v>-0.35</v>
      </c>
      <c r="AG309" s="5">
        <v>-0.28000000000000003</v>
      </c>
      <c r="AH309" s="5">
        <v>0.01</v>
      </c>
      <c r="AI309" s="5">
        <v>0.2</v>
      </c>
      <c r="AJ309" s="5">
        <v>-0.04</v>
      </c>
      <c r="AK309" s="5">
        <v>0.08</v>
      </c>
      <c r="AL309" s="5">
        <v>-0.01</v>
      </c>
      <c r="AM309" s="5">
        <v>0.04</v>
      </c>
      <c r="AN309" s="5">
        <v>0.06</v>
      </c>
      <c r="AO309" s="5">
        <v>0.26</v>
      </c>
      <c r="AP309" s="5">
        <v>-0.13</v>
      </c>
      <c r="AQ309" s="5">
        <v>1.9</v>
      </c>
      <c r="AR309" s="5">
        <v>0</v>
      </c>
      <c r="AS309" s="5">
        <v>-0.03</v>
      </c>
      <c r="AT309" s="5">
        <v>0.32</v>
      </c>
      <c r="AU309" s="5">
        <v>-0.22</v>
      </c>
      <c r="AV309" s="5">
        <v>0.36</v>
      </c>
      <c r="AW309" s="5">
        <v>158.07</v>
      </c>
      <c r="AX309" s="20">
        <v>217.359499999999</v>
      </c>
      <c r="AY309" s="20">
        <v>202.26299999999901</v>
      </c>
      <c r="AZ309" s="20">
        <v>213.36949999999999</v>
      </c>
      <c r="BA309" s="21">
        <v>16.7</v>
      </c>
      <c r="BB309" s="21">
        <v>2.8</v>
      </c>
      <c r="BC309" s="21">
        <v>16.5</v>
      </c>
      <c r="BD309" s="21">
        <v>99.9</v>
      </c>
    </row>
    <row r="310" spans="2:56" x14ac:dyDescent="0.3">
      <c r="B310" s="3">
        <v>293</v>
      </c>
      <c r="C310" s="3" t="s">
        <v>724</v>
      </c>
      <c r="D310" s="3">
        <v>250197</v>
      </c>
      <c r="E310" s="3">
        <v>242476</v>
      </c>
      <c r="F310" s="5" t="s">
        <v>435</v>
      </c>
      <c r="G310" s="5">
        <v>211938</v>
      </c>
      <c r="H310" s="5">
        <v>223493</v>
      </c>
      <c r="I310" s="5" t="s">
        <v>725</v>
      </c>
      <c r="J310" s="5">
        <v>210406</v>
      </c>
      <c r="K310" s="5" t="s">
        <v>67</v>
      </c>
      <c r="L310" s="5" t="s">
        <v>67</v>
      </c>
      <c r="M310" s="5" t="s">
        <v>81</v>
      </c>
      <c r="N310" s="5">
        <v>6.63</v>
      </c>
      <c r="O310" s="5">
        <v>11.31</v>
      </c>
      <c r="P310" s="5">
        <v>14.78</v>
      </c>
      <c r="Q310" s="5">
        <v>13.67</v>
      </c>
      <c r="R310" s="5">
        <v>0.13</v>
      </c>
      <c r="S310" s="5">
        <v>0.19</v>
      </c>
      <c r="T310" s="5">
        <v>1.36</v>
      </c>
      <c r="U310" s="5">
        <v>1.71</v>
      </c>
      <c r="V310" s="5">
        <v>22.73</v>
      </c>
      <c r="W310" s="5">
        <v>18.23</v>
      </c>
      <c r="X310" s="5">
        <v>0.14000000000000001</v>
      </c>
      <c r="Y310" s="5">
        <v>0.08</v>
      </c>
      <c r="Z310" s="5">
        <v>-1.73</v>
      </c>
      <c r="AA310" s="5">
        <v>-15.74</v>
      </c>
      <c r="AB310" s="5">
        <v>17.98</v>
      </c>
      <c r="AC310" s="5">
        <v>2.5</v>
      </c>
      <c r="AD310" s="5">
        <v>-39.1</v>
      </c>
      <c r="AE310" s="5">
        <v>-1.07</v>
      </c>
      <c r="AF310" s="5">
        <v>-0.62</v>
      </c>
      <c r="AG310" s="5">
        <v>-0.38</v>
      </c>
      <c r="AH310" s="5">
        <v>-0.16</v>
      </c>
      <c r="AI310" s="5">
        <v>0.28000000000000003</v>
      </c>
      <c r="AJ310" s="5">
        <v>0.16</v>
      </c>
      <c r="AK310" s="5">
        <v>0.06</v>
      </c>
      <c r="AL310" s="5">
        <v>-0.01</v>
      </c>
      <c r="AM310" s="5">
        <v>0.13</v>
      </c>
      <c r="AN310" s="5">
        <v>0.09</v>
      </c>
      <c r="AO310" s="5">
        <v>-0.63</v>
      </c>
      <c r="AP310" s="5">
        <v>-1.41</v>
      </c>
      <c r="AQ310" s="5">
        <v>4.46</v>
      </c>
      <c r="AR310" s="5">
        <v>0</v>
      </c>
      <c r="AS310" s="5">
        <v>-0.17</v>
      </c>
      <c r="AT310" s="5">
        <v>0.02</v>
      </c>
      <c r="AU310" s="5">
        <v>-0.4</v>
      </c>
      <c r="AV310" s="5">
        <v>0.34</v>
      </c>
      <c r="AW310" s="5">
        <v>162.87</v>
      </c>
      <c r="AX310" s="20">
        <v>222.90299999999999</v>
      </c>
      <c r="AY310" s="20">
        <v>207.55350000000001</v>
      </c>
      <c r="AZ310" s="20">
        <v>210.83</v>
      </c>
      <c r="BA310" s="21">
        <v>19.7</v>
      </c>
      <c r="BB310" s="21">
        <v>3.2</v>
      </c>
      <c r="BC310" s="21">
        <v>16</v>
      </c>
      <c r="BD310" s="21">
        <v>99.5</v>
      </c>
    </row>
    <row r="311" spans="2:56" hidden="1" x14ac:dyDescent="0.3">
      <c r="B311" s="3">
        <v>294</v>
      </c>
      <c r="C311" s="3" t="s">
        <v>726</v>
      </c>
      <c r="D311" s="3">
        <v>252120</v>
      </c>
      <c r="E311" s="3">
        <v>231279</v>
      </c>
      <c r="F311" s="5" t="s">
        <v>163</v>
      </c>
      <c r="G311" s="5">
        <v>201212</v>
      </c>
      <c r="H311" s="5">
        <v>230359</v>
      </c>
      <c r="I311" s="5" t="s">
        <v>727</v>
      </c>
      <c r="J311" s="5">
        <v>211558</v>
      </c>
      <c r="K311" s="5" t="s">
        <v>80</v>
      </c>
      <c r="L311" s="5" t="s">
        <v>80</v>
      </c>
      <c r="M311" s="5" t="s">
        <v>81</v>
      </c>
      <c r="N311" s="5">
        <v>7.78</v>
      </c>
      <c r="O311" s="5">
        <v>9.1199999999999992</v>
      </c>
      <c r="P311" s="5">
        <v>11.38</v>
      </c>
      <c r="Q311" s="5">
        <v>9.6300000000000008</v>
      </c>
      <c r="R311" s="5">
        <v>0.69</v>
      </c>
      <c r="S311" s="5">
        <v>0.34</v>
      </c>
      <c r="T311" s="5">
        <v>2.2999999999999998</v>
      </c>
      <c r="U311" s="5">
        <v>2.5099999999999998</v>
      </c>
      <c r="V311" s="5">
        <v>16.84</v>
      </c>
      <c r="W311" s="5">
        <v>13.24</v>
      </c>
      <c r="X311" s="5">
        <v>-1.78</v>
      </c>
      <c r="Y311" s="5">
        <v>-1.74</v>
      </c>
      <c r="Z311" s="5">
        <v>-0.28000000000000003</v>
      </c>
      <c r="AA311" s="5">
        <v>-5.64</v>
      </c>
      <c r="AB311" s="5">
        <v>17.62</v>
      </c>
      <c r="AC311" s="5">
        <v>-2.54</v>
      </c>
      <c r="AD311" s="5">
        <v>-40.08</v>
      </c>
      <c r="AE311" s="5">
        <v>-1.08</v>
      </c>
      <c r="AF311" s="5">
        <v>-0.05</v>
      </c>
      <c r="AG311" s="5">
        <v>-0.31</v>
      </c>
      <c r="AH311" s="5">
        <v>0.04</v>
      </c>
      <c r="AI311" s="5">
        <v>0.16</v>
      </c>
      <c r="AJ311" s="5">
        <v>-0.03</v>
      </c>
      <c r="AK311" s="5">
        <v>0.03</v>
      </c>
      <c r="AL311" s="5">
        <v>-0.04</v>
      </c>
      <c r="AM311" s="5">
        <v>0.01</v>
      </c>
      <c r="AN311" s="5">
        <v>0.08</v>
      </c>
      <c r="AO311" s="5">
        <v>0.71</v>
      </c>
      <c r="AP311" s="5">
        <v>-0.39</v>
      </c>
      <c r="AQ311" s="5">
        <v>5.27</v>
      </c>
      <c r="AR311" s="5">
        <v>0</v>
      </c>
      <c r="AS311" s="5">
        <v>-0.35</v>
      </c>
      <c r="AT311" s="5">
        <v>-0.61</v>
      </c>
      <c r="AU311" s="5">
        <v>-0.08</v>
      </c>
      <c r="AV311" s="5">
        <v>0.33</v>
      </c>
      <c r="AW311" s="5">
        <v>159.96</v>
      </c>
      <c r="AX311" s="20">
        <v>225.92449999999999</v>
      </c>
      <c r="AY311" s="20">
        <v>204.2115</v>
      </c>
      <c r="AZ311" s="20">
        <v>221.71549999999999</v>
      </c>
      <c r="BA311" s="21">
        <v>17.2</v>
      </c>
      <c r="BB311" s="21">
        <v>3.1</v>
      </c>
      <c r="BC311" s="21">
        <v>18.2</v>
      </c>
      <c r="BD311" s="21">
        <v>99.8</v>
      </c>
    </row>
    <row r="312" spans="2:56" hidden="1" x14ac:dyDescent="0.3">
      <c r="B312" s="3">
        <v>295</v>
      </c>
      <c r="C312" s="3" t="s">
        <v>728</v>
      </c>
      <c r="D312" s="3">
        <v>251333</v>
      </c>
      <c r="E312" s="3">
        <v>231610</v>
      </c>
      <c r="F312" s="5" t="s">
        <v>133</v>
      </c>
      <c r="G312" s="5">
        <v>211503</v>
      </c>
      <c r="H312" s="5">
        <v>202399</v>
      </c>
      <c r="I312" s="5" t="s">
        <v>729</v>
      </c>
      <c r="J312" s="5">
        <v>191851</v>
      </c>
      <c r="K312" s="5" t="s">
        <v>80</v>
      </c>
      <c r="L312" s="5" t="s">
        <v>80</v>
      </c>
      <c r="M312" s="5" t="s">
        <v>81</v>
      </c>
      <c r="N312" s="5">
        <v>5.0199999999999996</v>
      </c>
      <c r="O312" s="5">
        <v>7.75</v>
      </c>
      <c r="P312" s="5">
        <v>11.68</v>
      </c>
      <c r="Q312" s="5">
        <v>9.42</v>
      </c>
      <c r="R312" s="5">
        <v>1.52</v>
      </c>
      <c r="S312" s="5">
        <v>0.88</v>
      </c>
      <c r="T312" s="5">
        <v>0.34</v>
      </c>
      <c r="U312" s="5">
        <v>0.27</v>
      </c>
      <c r="V312" s="5">
        <v>23.75</v>
      </c>
      <c r="W312" s="5">
        <v>21.74</v>
      </c>
      <c r="X312" s="5">
        <v>-0.37</v>
      </c>
      <c r="Y312" s="5">
        <v>-0.63</v>
      </c>
      <c r="Z312" s="5">
        <v>-1.85</v>
      </c>
      <c r="AA312" s="5">
        <v>-10.98</v>
      </c>
      <c r="AB312" s="5">
        <v>20.43</v>
      </c>
      <c r="AC312" s="5">
        <v>1.59</v>
      </c>
      <c r="AD312" s="5">
        <v>-63.77</v>
      </c>
      <c r="AE312" s="5">
        <v>-0.88</v>
      </c>
      <c r="AF312" s="5">
        <v>-0.57999999999999996</v>
      </c>
      <c r="AG312" s="5">
        <v>-0.06</v>
      </c>
      <c r="AH312" s="5">
        <v>-0.28000000000000003</v>
      </c>
      <c r="AI312" s="5">
        <v>0.21</v>
      </c>
      <c r="AJ312" s="5">
        <v>0.18</v>
      </c>
      <c r="AK312" s="5">
        <v>0.06</v>
      </c>
      <c r="AL312" s="5">
        <v>0.03</v>
      </c>
      <c r="AM312" s="5">
        <v>0.09</v>
      </c>
      <c r="AN312" s="5">
        <v>0.06</v>
      </c>
      <c r="AO312" s="5">
        <v>-1.79</v>
      </c>
      <c r="AP312" s="5">
        <v>-0.05</v>
      </c>
      <c r="AQ312" s="5">
        <v>1.77</v>
      </c>
      <c r="AR312" s="5">
        <v>0</v>
      </c>
      <c r="AS312" s="5">
        <v>-0.18</v>
      </c>
      <c r="AT312" s="5">
        <v>-0.4</v>
      </c>
      <c r="AU312" s="5">
        <v>-0.52</v>
      </c>
      <c r="AV312" s="5">
        <v>0.19</v>
      </c>
      <c r="AW312" s="5">
        <v>163.02000000000001</v>
      </c>
      <c r="AX312" s="20">
        <v>227.59</v>
      </c>
      <c r="AY312" s="20">
        <v>206.12799999999999</v>
      </c>
      <c r="AZ312" s="20">
        <v>219.9145</v>
      </c>
      <c r="BA312" s="21">
        <v>19</v>
      </c>
      <c r="BB312" s="21">
        <v>3.1</v>
      </c>
      <c r="BC312" s="21">
        <v>16.399999999999999</v>
      </c>
      <c r="BD312" s="21">
        <v>99.3</v>
      </c>
    </row>
    <row r="313" spans="2:56" hidden="1" x14ac:dyDescent="0.3">
      <c r="B313" s="3">
        <v>296</v>
      </c>
      <c r="C313" s="3" t="s">
        <v>730</v>
      </c>
      <c r="D313" s="3">
        <v>250740</v>
      </c>
      <c r="E313" s="3">
        <v>242050</v>
      </c>
      <c r="F313" s="5" t="s">
        <v>144</v>
      </c>
      <c r="G313" s="5" t="s">
        <v>825</v>
      </c>
      <c r="H313" s="5">
        <v>170245</v>
      </c>
      <c r="I313" s="5" t="s">
        <v>731</v>
      </c>
      <c r="J313" s="5" t="s">
        <v>839</v>
      </c>
      <c r="K313" s="5" t="s">
        <v>80</v>
      </c>
      <c r="L313" s="5" t="s">
        <v>80</v>
      </c>
      <c r="M313" s="5" t="s">
        <v>81</v>
      </c>
      <c r="N313" s="5">
        <v>4.6399999999999997</v>
      </c>
      <c r="O313" s="5">
        <v>9.15</v>
      </c>
      <c r="P313" s="5">
        <v>11.38</v>
      </c>
      <c r="Q313" s="5">
        <v>10.77</v>
      </c>
      <c r="R313" s="5">
        <v>1.31</v>
      </c>
      <c r="S313" s="5">
        <v>0.89</v>
      </c>
      <c r="T313" s="5">
        <v>1.84</v>
      </c>
      <c r="U313" s="5">
        <v>1.92</v>
      </c>
      <c r="V313" s="5">
        <v>22.04</v>
      </c>
      <c r="W313" s="5">
        <v>15.18</v>
      </c>
      <c r="X313" s="5">
        <v>0</v>
      </c>
      <c r="Y313" s="5">
        <v>0.01</v>
      </c>
      <c r="Z313" s="5">
        <v>-1.65</v>
      </c>
      <c r="AA313" s="5">
        <v>-13.26</v>
      </c>
      <c r="AB313" s="5">
        <v>17.05</v>
      </c>
      <c r="AC313" s="5">
        <v>-0.74</v>
      </c>
      <c r="AD313" s="5">
        <v>-28.32</v>
      </c>
      <c r="AE313" s="5">
        <v>-0.93</v>
      </c>
      <c r="AF313" s="5">
        <v>-0.43</v>
      </c>
      <c r="AG313" s="5">
        <v>-0.26</v>
      </c>
      <c r="AH313" s="5">
        <v>-0.09</v>
      </c>
      <c r="AI313" s="5">
        <v>0.17</v>
      </c>
      <c r="AJ313" s="5">
        <v>0.03</v>
      </c>
      <c r="AK313" s="5">
        <v>0.04</v>
      </c>
      <c r="AL313" s="5">
        <v>0.04</v>
      </c>
      <c r="AM313" s="5">
        <v>0.17</v>
      </c>
      <c r="AN313" s="5">
        <v>0</v>
      </c>
      <c r="AO313" s="5">
        <v>1.54</v>
      </c>
      <c r="AP313" s="5">
        <v>-0.15</v>
      </c>
      <c r="AQ313" s="5">
        <v>-0.69</v>
      </c>
      <c r="AR313" s="5">
        <v>0</v>
      </c>
      <c r="AS313" s="5">
        <v>-0.3</v>
      </c>
      <c r="AT313" s="5">
        <v>-0.54</v>
      </c>
      <c r="AU313" s="5">
        <v>-0.77</v>
      </c>
      <c r="AV313" s="5">
        <v>0.38</v>
      </c>
      <c r="AW313" s="5">
        <v>144.55000000000001</v>
      </c>
      <c r="AX313" s="20">
        <v>204.8545</v>
      </c>
      <c r="AY313" s="20">
        <v>190.58349999999999</v>
      </c>
      <c r="AZ313" s="20">
        <v>193.91549999999901</v>
      </c>
      <c r="BA313" s="21">
        <v>19.8</v>
      </c>
      <c r="BB313" s="21">
        <v>3.4</v>
      </c>
      <c r="BC313" s="21">
        <v>17</v>
      </c>
      <c r="BD313" s="21">
        <v>99.7</v>
      </c>
    </row>
    <row r="314" spans="2:56" x14ac:dyDescent="0.3">
      <c r="B314" s="3">
        <v>297</v>
      </c>
      <c r="C314" s="3" t="s">
        <v>732</v>
      </c>
      <c r="D314" s="3">
        <v>251806</v>
      </c>
      <c r="E314" s="3">
        <v>231989</v>
      </c>
      <c r="F314" s="5" t="s">
        <v>260</v>
      </c>
      <c r="G314" s="5">
        <v>221401</v>
      </c>
      <c r="H314" s="5">
        <v>230865</v>
      </c>
      <c r="I314" s="5" t="s">
        <v>733</v>
      </c>
      <c r="J314" s="5">
        <v>201212</v>
      </c>
      <c r="K314" s="5" t="s">
        <v>67</v>
      </c>
      <c r="L314" s="5" t="s">
        <v>67</v>
      </c>
      <c r="M314" s="5" t="s">
        <v>81</v>
      </c>
      <c r="N314" s="5">
        <v>6.57</v>
      </c>
      <c r="O314" s="5">
        <v>7.89</v>
      </c>
      <c r="P314" s="5">
        <v>10.18</v>
      </c>
      <c r="Q314" s="5">
        <v>5.87</v>
      </c>
      <c r="R314" s="5">
        <v>1.55</v>
      </c>
      <c r="S314" s="5">
        <v>1.27</v>
      </c>
      <c r="T314" s="5">
        <v>2.71</v>
      </c>
      <c r="U314" s="5">
        <v>3.38</v>
      </c>
      <c r="V314" s="5">
        <v>16.73</v>
      </c>
      <c r="W314" s="5">
        <v>6.9</v>
      </c>
      <c r="X314" s="5">
        <v>-0.98</v>
      </c>
      <c r="Y314" s="5">
        <v>-1.43</v>
      </c>
      <c r="Z314" s="5">
        <v>-2.42</v>
      </c>
      <c r="AA314" s="5">
        <v>-12.56</v>
      </c>
      <c r="AB314" s="5">
        <v>20.48</v>
      </c>
      <c r="AC314" s="5">
        <v>4.5999999999999996</v>
      </c>
      <c r="AD314" s="5">
        <v>-34.18</v>
      </c>
      <c r="AE314" s="5">
        <v>-0.98</v>
      </c>
      <c r="AF314" s="5">
        <v>-0.53</v>
      </c>
      <c r="AG314" s="5">
        <v>-0.17</v>
      </c>
      <c r="AH314" s="5">
        <v>7.0000000000000007E-2</v>
      </c>
      <c r="AI314" s="5">
        <v>0.32</v>
      </c>
      <c r="AJ314" s="5">
        <v>0.19</v>
      </c>
      <c r="AK314" s="5">
        <v>0.09</v>
      </c>
      <c r="AL314" s="5">
        <v>0.03</v>
      </c>
      <c r="AM314" s="5">
        <v>0.17</v>
      </c>
      <c r="AN314" s="5">
        <v>7.0000000000000007E-2</v>
      </c>
      <c r="AO314" s="5">
        <v>1.45</v>
      </c>
      <c r="AP314" s="5">
        <v>-0.06</v>
      </c>
      <c r="AQ314" s="5">
        <v>4.01</v>
      </c>
      <c r="AR314" s="5">
        <v>0</v>
      </c>
      <c r="AS314" s="5">
        <v>-0.43</v>
      </c>
      <c r="AT314" s="5">
        <v>-0.85</v>
      </c>
      <c r="AU314" s="5">
        <v>-0.41</v>
      </c>
      <c r="AV314" s="5">
        <v>0.28000000000000003</v>
      </c>
      <c r="AW314" s="5">
        <v>162.84</v>
      </c>
      <c r="AX314" s="20">
        <v>247.54349999999999</v>
      </c>
      <c r="AY314" s="20">
        <v>228.7715</v>
      </c>
      <c r="AZ314" s="20">
        <v>234.81399999999999</v>
      </c>
      <c r="BA314" s="21">
        <v>19</v>
      </c>
      <c r="BB314" s="21">
        <v>2.6</v>
      </c>
      <c r="BC314" s="21">
        <v>14</v>
      </c>
      <c r="BD314" s="21">
        <v>99.5</v>
      </c>
    </row>
    <row r="315" spans="2:56" x14ac:dyDescent="0.3">
      <c r="B315" s="3">
        <v>298</v>
      </c>
      <c r="C315" s="3" t="s">
        <v>734</v>
      </c>
      <c r="D315" s="3">
        <v>251803</v>
      </c>
      <c r="E315" s="3">
        <v>232897</v>
      </c>
      <c r="F315" s="5" t="s">
        <v>108</v>
      </c>
      <c r="G315" s="5">
        <v>211503</v>
      </c>
      <c r="H315" s="5">
        <v>231709</v>
      </c>
      <c r="I315" s="5" t="s">
        <v>735</v>
      </c>
      <c r="J315" s="5">
        <v>211668</v>
      </c>
      <c r="K315" s="5" t="s">
        <v>67</v>
      </c>
      <c r="L315" s="5" t="s">
        <v>67</v>
      </c>
      <c r="M315" s="5" t="s">
        <v>81</v>
      </c>
      <c r="N315" s="5">
        <v>5.41</v>
      </c>
      <c r="O315" s="5">
        <v>9.5399999999999991</v>
      </c>
      <c r="P315" s="5">
        <v>13.53</v>
      </c>
      <c r="Q315" s="5">
        <v>12.07</v>
      </c>
      <c r="R315" s="5">
        <v>1.2</v>
      </c>
      <c r="S315" s="5">
        <v>0.74</v>
      </c>
      <c r="T315" s="5">
        <v>1.18</v>
      </c>
      <c r="U315" s="5">
        <v>1.28</v>
      </c>
      <c r="V315" s="5">
        <v>26.12</v>
      </c>
      <c r="W315" s="5">
        <v>22.05</v>
      </c>
      <c r="X315" s="5">
        <v>0.53</v>
      </c>
      <c r="Y315" s="5">
        <v>0.12</v>
      </c>
      <c r="Z315" s="5">
        <v>-2.2599999999999998</v>
      </c>
      <c r="AA315" s="5">
        <v>-15.07</v>
      </c>
      <c r="AB315" s="5">
        <v>21.06</v>
      </c>
      <c r="AC315" s="5">
        <v>3.68</v>
      </c>
      <c r="AD315" s="5">
        <v>-11.82</v>
      </c>
      <c r="AE315" s="5">
        <v>-1</v>
      </c>
      <c r="AF315" s="5">
        <v>-0.34</v>
      </c>
      <c r="AG315" s="5">
        <v>-0.43</v>
      </c>
      <c r="AH315" s="5">
        <v>-0.17</v>
      </c>
      <c r="AI315" s="5">
        <v>0.24</v>
      </c>
      <c r="AJ315" s="5">
        <v>0.13</v>
      </c>
      <c r="AK315" s="5">
        <v>0.08</v>
      </c>
      <c r="AL315" s="5">
        <v>0.02</v>
      </c>
      <c r="AM315" s="5">
        <v>0.13</v>
      </c>
      <c r="AN315" s="5">
        <v>0.04</v>
      </c>
      <c r="AO315" s="5">
        <v>0.09</v>
      </c>
      <c r="AP315" s="5">
        <v>0.08</v>
      </c>
      <c r="AQ315" s="5">
        <v>0.65</v>
      </c>
      <c r="AR315" s="5">
        <v>0</v>
      </c>
      <c r="AS315" s="5">
        <v>-0.09</v>
      </c>
      <c r="AT315" s="5">
        <v>0.51</v>
      </c>
      <c r="AU315" s="5">
        <v>-0.27</v>
      </c>
      <c r="AV315" s="5">
        <v>0.25</v>
      </c>
      <c r="AW315" s="5">
        <v>157.08000000000001</v>
      </c>
      <c r="AX315" s="20">
        <v>214.2465</v>
      </c>
      <c r="AY315" s="20">
        <v>196.6035</v>
      </c>
      <c r="AZ315" s="20">
        <v>199.78</v>
      </c>
      <c r="BA315" s="21">
        <v>20.7</v>
      </c>
      <c r="BB315" s="21">
        <v>3.3</v>
      </c>
      <c r="BC315" s="21">
        <v>15.7</v>
      </c>
      <c r="BD315" s="21">
        <v>99.5</v>
      </c>
    </row>
    <row r="316" spans="2:56" x14ac:dyDescent="0.3">
      <c r="B316" s="3">
        <v>299</v>
      </c>
      <c r="C316" s="3" t="s">
        <v>736</v>
      </c>
      <c r="D316" s="3">
        <v>250116</v>
      </c>
      <c r="E316" s="3">
        <v>230511</v>
      </c>
      <c r="F316" s="5" t="s">
        <v>113</v>
      </c>
      <c r="G316" s="5">
        <v>211938</v>
      </c>
      <c r="H316" s="5">
        <v>201276</v>
      </c>
      <c r="I316" s="5" t="s">
        <v>737</v>
      </c>
      <c r="J316" s="5">
        <v>172585</v>
      </c>
      <c r="K316" s="5" t="s">
        <v>67</v>
      </c>
      <c r="L316" s="5" t="s">
        <v>67</v>
      </c>
      <c r="M316" s="5" t="s">
        <v>81</v>
      </c>
      <c r="N316" s="5">
        <v>7.38</v>
      </c>
      <c r="O316" s="5">
        <v>10.9</v>
      </c>
      <c r="P316" s="5">
        <v>14.21</v>
      </c>
      <c r="Q316" s="5">
        <v>10.53</v>
      </c>
      <c r="R316" s="5">
        <v>1.56</v>
      </c>
      <c r="S316" s="5">
        <v>1.04</v>
      </c>
      <c r="T316" s="5">
        <v>1.34</v>
      </c>
      <c r="U316" s="5">
        <v>1.54</v>
      </c>
      <c r="V316" s="5">
        <v>9.49</v>
      </c>
      <c r="W316" s="5">
        <v>8.64</v>
      </c>
      <c r="X316" s="5">
        <v>-0.69</v>
      </c>
      <c r="Y316" s="5">
        <v>-1.26</v>
      </c>
      <c r="Z316" s="5">
        <v>-1.76</v>
      </c>
      <c r="AA316" s="5">
        <v>-8.93</v>
      </c>
      <c r="AB316" s="5">
        <v>13.44</v>
      </c>
      <c r="AC316" s="5">
        <v>-1.56</v>
      </c>
      <c r="AD316" s="5">
        <v>-56.76</v>
      </c>
      <c r="AE316" s="5">
        <v>-1.1499999999999999</v>
      </c>
      <c r="AF316" s="5">
        <v>-0.56000000000000005</v>
      </c>
      <c r="AG316" s="5">
        <v>-0.2</v>
      </c>
      <c r="AH316" s="5">
        <v>-0.2</v>
      </c>
      <c r="AI316" s="5">
        <v>0.33</v>
      </c>
      <c r="AJ316" s="5">
        <v>0.23</v>
      </c>
      <c r="AK316" s="5">
        <v>0.08</v>
      </c>
      <c r="AL316" s="5">
        <v>0.04</v>
      </c>
      <c r="AM316" s="5">
        <v>0.16</v>
      </c>
      <c r="AN316" s="5">
        <v>0.08</v>
      </c>
      <c r="AO316" s="5">
        <v>-1.1499999999999999</v>
      </c>
      <c r="AP316" s="5">
        <v>-0.37</v>
      </c>
      <c r="AQ316" s="5">
        <v>3.53</v>
      </c>
      <c r="AR316" s="5">
        <v>0</v>
      </c>
      <c r="AS316" s="5">
        <v>-0.24</v>
      </c>
      <c r="AT316" s="5">
        <v>-0.23</v>
      </c>
      <c r="AU316" s="5">
        <v>-0.51</v>
      </c>
      <c r="AV316" s="5">
        <v>0.39</v>
      </c>
      <c r="AW316" s="5">
        <v>159.91</v>
      </c>
      <c r="AX316" s="20">
        <v>230.09</v>
      </c>
      <c r="AY316" s="20">
        <v>219.95249999999999</v>
      </c>
      <c r="AZ316" s="20">
        <v>222.59549999999999</v>
      </c>
      <c r="BA316" s="21">
        <v>0</v>
      </c>
      <c r="BB316" s="21">
        <v>0</v>
      </c>
      <c r="BC316" s="21">
        <v>0</v>
      </c>
      <c r="BD316" s="21">
        <v>0</v>
      </c>
    </row>
    <row r="317" spans="2:56" x14ac:dyDescent="0.3">
      <c r="B317" s="3">
        <v>300</v>
      </c>
      <c r="C317" s="3" t="s">
        <v>738</v>
      </c>
      <c r="D317" s="3">
        <v>251907</v>
      </c>
      <c r="E317" s="3">
        <v>231989</v>
      </c>
      <c r="F317" s="5" t="s">
        <v>260</v>
      </c>
      <c r="G317" s="5">
        <v>221401</v>
      </c>
      <c r="H317" s="5">
        <v>230166</v>
      </c>
      <c r="I317" s="5" t="s">
        <v>739</v>
      </c>
      <c r="J317" s="5" t="s">
        <v>833</v>
      </c>
      <c r="K317" s="5" t="s">
        <v>67</v>
      </c>
      <c r="L317" s="5" t="s">
        <v>67</v>
      </c>
      <c r="M317" s="5" t="s">
        <v>81</v>
      </c>
      <c r="N317" s="5">
        <v>6.57</v>
      </c>
      <c r="O317" s="5">
        <v>8.9</v>
      </c>
      <c r="P317" s="5">
        <v>11.74</v>
      </c>
      <c r="Q317" s="5">
        <v>7.96</v>
      </c>
      <c r="R317" s="5">
        <v>1.25</v>
      </c>
      <c r="S317" s="5">
        <v>0.9</v>
      </c>
      <c r="T317" s="5">
        <v>3.12</v>
      </c>
      <c r="U317" s="5">
        <v>3.52</v>
      </c>
      <c r="V317" s="5">
        <v>15.03</v>
      </c>
      <c r="W317" s="5">
        <v>9.81</v>
      </c>
      <c r="X317" s="5">
        <v>-0.68</v>
      </c>
      <c r="Y317" s="5">
        <v>-0.81</v>
      </c>
      <c r="Z317" s="5">
        <v>-0.65</v>
      </c>
      <c r="AA317" s="5">
        <v>-11.9</v>
      </c>
      <c r="AB317" s="5">
        <v>20.6</v>
      </c>
      <c r="AC317" s="5">
        <v>-0.09</v>
      </c>
      <c r="AD317" s="5">
        <v>-25.08</v>
      </c>
      <c r="AE317" s="5">
        <v>-1.1299999999999999</v>
      </c>
      <c r="AF317" s="5">
        <v>-0.59</v>
      </c>
      <c r="AG317" s="5">
        <v>-0.51</v>
      </c>
      <c r="AH317" s="5">
        <v>-0.15</v>
      </c>
      <c r="AI317" s="5">
        <v>0.33</v>
      </c>
      <c r="AJ317" s="5">
        <v>0.35</v>
      </c>
      <c r="AK317" s="5">
        <v>0.05</v>
      </c>
      <c r="AL317" s="5">
        <v>0.06</v>
      </c>
      <c r="AM317" s="5">
        <v>0.19</v>
      </c>
      <c r="AN317" s="5">
        <v>0.08</v>
      </c>
      <c r="AO317" s="5">
        <v>0.97</v>
      </c>
      <c r="AP317" s="5">
        <v>-0.39</v>
      </c>
      <c r="AQ317" s="5">
        <v>2.8</v>
      </c>
      <c r="AR317" s="5">
        <v>0</v>
      </c>
      <c r="AS317" s="5">
        <v>-7.0000000000000007E-2</v>
      </c>
      <c r="AT317" s="5">
        <v>-0.52</v>
      </c>
      <c r="AU317" s="5">
        <v>-0.25</v>
      </c>
      <c r="AV317" s="5">
        <v>0.34</v>
      </c>
      <c r="AW317" s="5">
        <v>157.65</v>
      </c>
      <c r="AX317" s="20">
        <v>240.27349999999899</v>
      </c>
      <c r="AY317" s="20">
        <v>222.41</v>
      </c>
      <c r="AZ317" s="20">
        <v>223.36150000000001</v>
      </c>
      <c r="BA317" s="21">
        <v>19</v>
      </c>
      <c r="BB317" s="21">
        <v>3.2</v>
      </c>
      <c r="BC317" s="21">
        <v>16.899999999999999</v>
      </c>
      <c r="BD317" s="21">
        <v>99.7</v>
      </c>
    </row>
    <row r="318" spans="2:56" x14ac:dyDescent="0.3">
      <c r="B318" s="3">
        <v>301</v>
      </c>
      <c r="C318" s="3" t="s">
        <v>740</v>
      </c>
      <c r="D318" s="3">
        <v>251461</v>
      </c>
      <c r="E318" s="3">
        <v>211938</v>
      </c>
      <c r="F318" s="5" t="s">
        <v>104</v>
      </c>
      <c r="G318" s="5" t="s">
        <v>822</v>
      </c>
      <c r="H318" s="5">
        <v>230751</v>
      </c>
      <c r="I318" s="5" t="s">
        <v>741</v>
      </c>
      <c r="J318" s="5">
        <v>210412</v>
      </c>
      <c r="K318" s="5" t="s">
        <v>80</v>
      </c>
      <c r="L318" s="5" t="s">
        <v>67</v>
      </c>
      <c r="M318" s="5" t="s">
        <v>81</v>
      </c>
      <c r="N318" s="5">
        <v>7.58</v>
      </c>
      <c r="O318" s="5">
        <v>11.19</v>
      </c>
      <c r="P318" s="5">
        <v>14.71</v>
      </c>
      <c r="Q318" s="5">
        <v>12.28</v>
      </c>
      <c r="R318" s="5">
        <v>1.74</v>
      </c>
      <c r="S318" s="5">
        <v>1.44</v>
      </c>
      <c r="T318" s="5">
        <v>2.2599999999999998</v>
      </c>
      <c r="U318" s="5">
        <v>2.71</v>
      </c>
      <c r="V318" s="5">
        <v>20.43</v>
      </c>
      <c r="W318" s="5">
        <v>15.58</v>
      </c>
      <c r="X318" s="5">
        <v>0.27</v>
      </c>
      <c r="Y318" s="5">
        <v>-0.19</v>
      </c>
      <c r="Z318" s="5">
        <v>-1.6</v>
      </c>
      <c r="AA318" s="5">
        <v>-19.010000000000002</v>
      </c>
      <c r="AB318" s="5">
        <v>20.92</v>
      </c>
      <c r="AC318" s="5">
        <v>2.31</v>
      </c>
      <c r="AD318" s="5">
        <v>-74.73</v>
      </c>
      <c r="AE318" s="5">
        <v>-1.08</v>
      </c>
      <c r="AF318" s="5">
        <v>-0.24</v>
      </c>
      <c r="AG318" s="5">
        <v>-0.48</v>
      </c>
      <c r="AH318" s="5">
        <v>-0.14000000000000001</v>
      </c>
      <c r="AI318" s="5">
        <v>0.28999999999999998</v>
      </c>
      <c r="AJ318" s="5">
        <v>0.14000000000000001</v>
      </c>
      <c r="AK318" s="5">
        <v>7.0000000000000007E-2</v>
      </c>
      <c r="AL318" s="5">
        <v>0</v>
      </c>
      <c r="AM318" s="5">
        <v>0.1</v>
      </c>
      <c r="AN318" s="5">
        <v>0.1</v>
      </c>
      <c r="AO318" s="5">
        <v>0.52</v>
      </c>
      <c r="AP318" s="5">
        <v>-0.32</v>
      </c>
      <c r="AQ318" s="5">
        <v>1.55</v>
      </c>
      <c r="AR318" s="5">
        <v>0</v>
      </c>
      <c r="AS318" s="5">
        <v>-0.38</v>
      </c>
      <c r="AT318" s="5">
        <v>0.04</v>
      </c>
      <c r="AU318" s="5">
        <v>-0.64</v>
      </c>
      <c r="AV318" s="5">
        <v>0.48</v>
      </c>
      <c r="AW318" s="5">
        <v>166.27</v>
      </c>
      <c r="AX318" s="20">
        <v>248.07599999999999</v>
      </c>
      <c r="AY318" s="20">
        <v>233.892</v>
      </c>
      <c r="AZ318" s="20">
        <v>230.4425</v>
      </c>
      <c r="BA318" s="21">
        <v>18.8</v>
      </c>
      <c r="BB318" s="21">
        <v>3.1</v>
      </c>
      <c r="BC318" s="21">
        <v>16.399999999999999</v>
      </c>
      <c r="BD318" s="21">
        <v>99.9</v>
      </c>
    </row>
    <row r="319" spans="2:56" x14ac:dyDescent="0.3">
      <c r="B319" s="3">
        <v>302</v>
      </c>
      <c r="C319" s="3" t="s">
        <v>742</v>
      </c>
      <c r="D319" s="3">
        <v>251741</v>
      </c>
      <c r="E319" s="3">
        <v>211938</v>
      </c>
      <c r="F319" s="5" t="s">
        <v>104</v>
      </c>
      <c r="G319" s="5" t="s">
        <v>822</v>
      </c>
      <c r="H319" s="5">
        <v>232220</v>
      </c>
      <c r="I319" s="5" t="s">
        <v>743</v>
      </c>
      <c r="J319" s="5">
        <v>211503</v>
      </c>
      <c r="K319" s="5" t="s">
        <v>80</v>
      </c>
      <c r="L319" s="5" t="s">
        <v>80</v>
      </c>
      <c r="M319" s="5" t="s">
        <v>81</v>
      </c>
      <c r="N319" s="5">
        <v>7.26</v>
      </c>
      <c r="O319" s="5">
        <v>11.17</v>
      </c>
      <c r="P319" s="5">
        <v>12.81</v>
      </c>
      <c r="Q319" s="5">
        <v>11.19</v>
      </c>
      <c r="R319" s="5">
        <v>0.78</v>
      </c>
      <c r="S319" s="5">
        <v>0.39</v>
      </c>
      <c r="T319" s="5">
        <v>1.6</v>
      </c>
      <c r="U319" s="5">
        <v>1.93</v>
      </c>
      <c r="V319" s="5">
        <v>22.73</v>
      </c>
      <c r="W319" s="5">
        <v>14.65</v>
      </c>
      <c r="X319" s="5">
        <v>0.52</v>
      </c>
      <c r="Y319" s="5">
        <v>0.04</v>
      </c>
      <c r="Z319" s="5">
        <v>-1.1100000000000001</v>
      </c>
      <c r="AA319" s="5">
        <v>-19.28</v>
      </c>
      <c r="AB319" s="5">
        <v>19.04</v>
      </c>
      <c r="AC319" s="5">
        <v>0.52</v>
      </c>
      <c r="AD319" s="5">
        <v>-50.91</v>
      </c>
      <c r="AE319" s="5">
        <v>-1.0900000000000001</v>
      </c>
      <c r="AF319" s="5">
        <v>0.03</v>
      </c>
      <c r="AG319" s="5">
        <v>-0.4</v>
      </c>
      <c r="AH319" s="5">
        <v>-0.4</v>
      </c>
      <c r="AI319" s="5">
        <v>0.32</v>
      </c>
      <c r="AJ319" s="5">
        <v>0.23</v>
      </c>
      <c r="AK319" s="5">
        <v>0.08</v>
      </c>
      <c r="AL319" s="5">
        <v>0.06</v>
      </c>
      <c r="AM319" s="5">
        <v>0.19</v>
      </c>
      <c r="AN319" s="5">
        <v>7.0000000000000007E-2</v>
      </c>
      <c r="AO319" s="5">
        <v>-1.89</v>
      </c>
      <c r="AP319" s="5">
        <v>-0.38</v>
      </c>
      <c r="AQ319" s="5">
        <v>1.95</v>
      </c>
      <c r="AR319" s="5">
        <v>0</v>
      </c>
      <c r="AS319" s="5">
        <v>-0.19</v>
      </c>
      <c r="AT319" s="5">
        <v>-0.08</v>
      </c>
      <c r="AU319" s="5">
        <v>-0.48</v>
      </c>
      <c r="AV319" s="5">
        <v>0.31</v>
      </c>
      <c r="AW319" s="5">
        <v>160.85</v>
      </c>
      <c r="AX319" s="20">
        <v>230.54050000000001</v>
      </c>
      <c r="AY319" s="20">
        <v>218.33250000000001</v>
      </c>
      <c r="AZ319" s="20">
        <v>214.73650000000001</v>
      </c>
      <c r="BA319" s="21">
        <v>19.2</v>
      </c>
      <c r="BB319" s="21">
        <v>4.0999999999999996</v>
      </c>
      <c r="BC319" s="21">
        <v>21.1</v>
      </c>
      <c r="BD319" s="21">
        <v>99</v>
      </c>
    </row>
    <row r="320" spans="2:56" hidden="1" x14ac:dyDescent="0.3">
      <c r="B320" s="3">
        <v>303</v>
      </c>
      <c r="C320" s="3" t="s">
        <v>744</v>
      </c>
      <c r="D320" s="3">
        <v>250199</v>
      </c>
      <c r="E320" s="3">
        <v>240872</v>
      </c>
      <c r="F320" s="5" t="s">
        <v>249</v>
      </c>
      <c r="G320" s="5" t="s">
        <v>825</v>
      </c>
      <c r="H320" s="5">
        <v>222659</v>
      </c>
      <c r="I320" s="5" t="s">
        <v>745</v>
      </c>
      <c r="J320" s="5">
        <v>201212</v>
      </c>
      <c r="K320" s="5" t="s">
        <v>67</v>
      </c>
      <c r="L320" s="5" t="s">
        <v>67</v>
      </c>
      <c r="M320" s="5" t="s">
        <v>153</v>
      </c>
      <c r="N320" s="5">
        <v>5.22</v>
      </c>
      <c r="O320" s="5">
        <v>7.37</v>
      </c>
      <c r="P320" s="5">
        <v>9.36</v>
      </c>
      <c r="Q320" s="5">
        <v>6.79</v>
      </c>
      <c r="R320" s="5">
        <v>1</v>
      </c>
      <c r="S320" s="5">
        <v>0.71</v>
      </c>
      <c r="T320" s="5">
        <v>3.35</v>
      </c>
      <c r="U320" s="5">
        <v>3.76</v>
      </c>
      <c r="V320" s="5">
        <v>21.55</v>
      </c>
      <c r="W320" s="5">
        <v>16.010000000000002</v>
      </c>
      <c r="X320" s="5">
        <v>-0.64</v>
      </c>
      <c r="Y320" s="5">
        <v>-0.66</v>
      </c>
      <c r="Z320" s="5">
        <v>-1.42</v>
      </c>
      <c r="AA320" s="5">
        <v>-14.98</v>
      </c>
      <c r="AB320" s="5">
        <v>17.45</v>
      </c>
      <c r="AC320" s="5">
        <v>-0.15</v>
      </c>
      <c r="AD320" s="5">
        <v>-1.77</v>
      </c>
      <c r="AE320" s="5">
        <v>-0.93</v>
      </c>
      <c r="AF320" s="5">
        <v>-0.26</v>
      </c>
      <c r="AG320" s="5">
        <v>0.11</v>
      </c>
      <c r="AH320" s="5">
        <v>0.13</v>
      </c>
      <c r="AI320" s="5">
        <v>0.18</v>
      </c>
      <c r="AJ320" s="5">
        <v>0.05</v>
      </c>
      <c r="AK320" s="5">
        <v>0.05</v>
      </c>
      <c r="AL320" s="5">
        <v>-0.04</v>
      </c>
      <c r="AM320" s="5">
        <v>0.05</v>
      </c>
      <c r="AN320" s="5">
        <v>0.06</v>
      </c>
      <c r="AO320" s="5">
        <v>1.33</v>
      </c>
      <c r="AP320" s="5">
        <v>-0.66</v>
      </c>
      <c r="AQ320" s="5">
        <v>1.64</v>
      </c>
      <c r="AR320" s="5">
        <v>0</v>
      </c>
      <c r="AS320" s="5">
        <v>-0.27</v>
      </c>
      <c r="AT320" s="5">
        <v>-0.49</v>
      </c>
      <c r="AU320" s="5">
        <v>-0.59</v>
      </c>
      <c r="AV320" s="5">
        <v>0.25</v>
      </c>
      <c r="AW320" s="5">
        <v>152.25</v>
      </c>
      <c r="AX320" s="20">
        <v>208.0915</v>
      </c>
      <c r="AY320" s="20">
        <v>190.19749999999999</v>
      </c>
      <c r="AZ320" s="20">
        <v>201.64949999999999</v>
      </c>
      <c r="BA320" s="21">
        <v>18</v>
      </c>
      <c r="BB320" s="21">
        <v>3.2</v>
      </c>
      <c r="BC320" s="21">
        <v>17.7</v>
      </c>
      <c r="BD320" s="21">
        <v>99.6</v>
      </c>
    </row>
    <row r="321" spans="2:56" hidden="1" x14ac:dyDescent="0.3">
      <c r="B321" s="3">
        <v>304</v>
      </c>
      <c r="C321" s="3" t="s">
        <v>746</v>
      </c>
      <c r="D321" s="3">
        <v>251789</v>
      </c>
      <c r="E321" s="3">
        <v>231898</v>
      </c>
      <c r="F321" s="5" t="s">
        <v>78</v>
      </c>
      <c r="G321" s="5">
        <v>220638</v>
      </c>
      <c r="H321" s="5">
        <v>230872</v>
      </c>
      <c r="I321" s="5" t="s">
        <v>747</v>
      </c>
      <c r="J321" s="5">
        <v>210412</v>
      </c>
      <c r="K321" s="5" t="s">
        <v>80</v>
      </c>
      <c r="L321" s="5" t="s">
        <v>80</v>
      </c>
      <c r="M321" s="5" t="s">
        <v>81</v>
      </c>
      <c r="N321" s="5">
        <v>6.06</v>
      </c>
      <c r="O321" s="5">
        <v>7.53</v>
      </c>
      <c r="P321" s="5">
        <v>9.09</v>
      </c>
      <c r="Q321" s="5">
        <v>7.36</v>
      </c>
      <c r="R321" s="5">
        <v>1.29</v>
      </c>
      <c r="S321" s="5">
        <v>0.94</v>
      </c>
      <c r="T321" s="5">
        <v>2.4</v>
      </c>
      <c r="U321" s="5">
        <v>2.52</v>
      </c>
      <c r="V321" s="5">
        <v>15.71</v>
      </c>
      <c r="W321" s="5">
        <v>9.91</v>
      </c>
      <c r="X321" s="5">
        <v>-0.22</v>
      </c>
      <c r="Y321" s="5">
        <v>-0.5</v>
      </c>
      <c r="Z321" s="5">
        <v>-1.1100000000000001</v>
      </c>
      <c r="AA321" s="5">
        <v>-15.06</v>
      </c>
      <c r="AB321" s="5">
        <v>25.41</v>
      </c>
      <c r="AC321" s="5">
        <v>2.41</v>
      </c>
      <c r="AD321" s="5">
        <v>-47.89</v>
      </c>
      <c r="AE321" s="5">
        <v>-1.1000000000000001</v>
      </c>
      <c r="AF321" s="5">
        <v>-0.64</v>
      </c>
      <c r="AG321" s="5">
        <v>-0.4</v>
      </c>
      <c r="AH321" s="5">
        <v>0.14000000000000001</v>
      </c>
      <c r="AI321" s="5">
        <v>0.21</v>
      </c>
      <c r="AJ321" s="5">
        <v>0.05</v>
      </c>
      <c r="AK321" s="5">
        <v>0.04</v>
      </c>
      <c r="AL321" s="5">
        <v>0.02</v>
      </c>
      <c r="AM321" s="5">
        <v>0.14000000000000001</v>
      </c>
      <c r="AN321" s="5">
        <v>0.04</v>
      </c>
      <c r="AO321" s="5">
        <v>0.45</v>
      </c>
      <c r="AP321" s="5">
        <v>-0.42</v>
      </c>
      <c r="AQ321" s="5">
        <v>3.89</v>
      </c>
      <c r="AR321" s="5">
        <v>0</v>
      </c>
      <c r="AS321" s="5">
        <v>-0.23</v>
      </c>
      <c r="AT321" s="5">
        <v>-0.19</v>
      </c>
      <c r="AU321" s="5">
        <v>-0.4</v>
      </c>
      <c r="AV321" s="5">
        <v>0.14000000000000001</v>
      </c>
      <c r="AW321" s="5">
        <v>148.63999999999999</v>
      </c>
      <c r="AX321" s="20">
        <v>218.2645</v>
      </c>
      <c r="AY321" s="20">
        <v>198.35499999999999</v>
      </c>
      <c r="AZ321" s="20">
        <v>194.34350000000001</v>
      </c>
      <c r="BA321" s="21">
        <v>18.7</v>
      </c>
      <c r="BB321" s="21">
        <v>3.7</v>
      </c>
      <c r="BC321" s="21">
        <v>19.8</v>
      </c>
      <c r="BD321" s="21">
        <v>99.6</v>
      </c>
    </row>
    <row r="322" spans="2:56" x14ac:dyDescent="0.3">
      <c r="B322" s="3">
        <v>305</v>
      </c>
      <c r="C322" s="3" t="s">
        <v>748</v>
      </c>
      <c r="D322" s="3">
        <v>251767</v>
      </c>
      <c r="E322" s="3">
        <v>231892</v>
      </c>
      <c r="F322" s="5" t="s">
        <v>199</v>
      </c>
      <c r="G322" s="5">
        <v>220638</v>
      </c>
      <c r="H322" s="5">
        <v>231447</v>
      </c>
      <c r="I322" s="5" t="s">
        <v>511</v>
      </c>
      <c r="J322" s="5">
        <v>211503</v>
      </c>
      <c r="K322" s="5" t="s">
        <v>80</v>
      </c>
      <c r="L322" s="5" t="s">
        <v>80</v>
      </c>
      <c r="M322" s="5" t="s">
        <v>81</v>
      </c>
      <c r="N322" s="5">
        <v>5.93</v>
      </c>
      <c r="O322" s="5">
        <v>9.1199999999999992</v>
      </c>
      <c r="P322" s="5">
        <v>11.37</v>
      </c>
      <c r="Q322" s="5">
        <v>10</v>
      </c>
      <c r="R322" s="5">
        <v>1.79</v>
      </c>
      <c r="S322" s="5">
        <v>0.95</v>
      </c>
      <c r="T322" s="5">
        <v>2.09</v>
      </c>
      <c r="U322" s="5">
        <v>2.02</v>
      </c>
      <c r="V322" s="5">
        <v>24.94</v>
      </c>
      <c r="W322" s="5">
        <v>20.86</v>
      </c>
      <c r="X322" s="5">
        <v>0.45</v>
      </c>
      <c r="Y322" s="5">
        <v>0.14000000000000001</v>
      </c>
      <c r="Z322" s="5">
        <v>-2.11</v>
      </c>
      <c r="AA322" s="5">
        <v>-19.329999999999998</v>
      </c>
      <c r="AB322" s="5">
        <v>25.5</v>
      </c>
      <c r="AC322" s="5">
        <v>5.84</v>
      </c>
      <c r="AD322" s="5">
        <v>-12.11</v>
      </c>
      <c r="AE322" s="5">
        <v>-1</v>
      </c>
      <c r="AF322" s="5">
        <v>-0.52</v>
      </c>
      <c r="AG322" s="5">
        <v>-0.14000000000000001</v>
      </c>
      <c r="AH322" s="5">
        <v>-0.37</v>
      </c>
      <c r="AI322" s="5">
        <v>0.26</v>
      </c>
      <c r="AJ322" s="5">
        <v>0.34</v>
      </c>
      <c r="AK322" s="5">
        <v>0.08</v>
      </c>
      <c r="AL322" s="5">
        <v>0.06</v>
      </c>
      <c r="AM322" s="5">
        <v>0.11</v>
      </c>
      <c r="AN322" s="5">
        <v>0.06</v>
      </c>
      <c r="AO322" s="5">
        <v>0.32</v>
      </c>
      <c r="AP322" s="5">
        <v>-0.45</v>
      </c>
      <c r="AQ322" s="5">
        <v>1.18</v>
      </c>
      <c r="AR322" s="5">
        <v>0</v>
      </c>
      <c r="AS322" s="5">
        <v>-0.37</v>
      </c>
      <c r="AT322" s="5">
        <v>-0.39</v>
      </c>
      <c r="AU322" s="5">
        <v>-0.23</v>
      </c>
      <c r="AV322" s="5">
        <v>0.28999999999999998</v>
      </c>
      <c r="AW322" s="5">
        <v>154.97999999999999</v>
      </c>
      <c r="AX322" s="20">
        <v>231.959</v>
      </c>
      <c r="AY322" s="20">
        <v>212.387</v>
      </c>
      <c r="AZ322" s="20">
        <v>212.45299999999901</v>
      </c>
      <c r="BA322" s="21">
        <v>20.100000000000001</v>
      </c>
      <c r="BB322" s="21">
        <v>3.5</v>
      </c>
      <c r="BC322" s="21">
        <v>17.5</v>
      </c>
      <c r="BD322" s="21">
        <v>99.4</v>
      </c>
    </row>
    <row r="323" spans="2:56" x14ac:dyDescent="0.3">
      <c r="B323" s="3">
        <v>306</v>
      </c>
      <c r="C323" s="3" t="s">
        <v>749</v>
      </c>
      <c r="D323" s="3">
        <v>250795</v>
      </c>
      <c r="E323" s="3">
        <v>231610</v>
      </c>
      <c r="F323" s="5" t="s">
        <v>133</v>
      </c>
      <c r="G323" s="5">
        <v>211503</v>
      </c>
      <c r="H323" s="5">
        <v>212380</v>
      </c>
      <c r="I323" s="5" t="s">
        <v>750</v>
      </c>
      <c r="J323" s="5" t="s">
        <v>822</v>
      </c>
      <c r="K323" s="5" t="s">
        <v>80</v>
      </c>
      <c r="L323" s="5" t="s">
        <v>80</v>
      </c>
      <c r="M323" s="5" t="s">
        <v>81</v>
      </c>
      <c r="N323" s="5">
        <v>5.77</v>
      </c>
      <c r="O323" s="5">
        <v>9.93</v>
      </c>
      <c r="P323" s="5">
        <v>13.26</v>
      </c>
      <c r="Q323" s="5">
        <v>10.77</v>
      </c>
      <c r="R323" s="5">
        <v>1.72</v>
      </c>
      <c r="S323" s="5">
        <v>1.54</v>
      </c>
      <c r="T323" s="5">
        <v>1.35</v>
      </c>
      <c r="U323" s="5">
        <v>1.9</v>
      </c>
      <c r="V323" s="5">
        <v>15.42</v>
      </c>
      <c r="W323" s="5">
        <v>9.85</v>
      </c>
      <c r="X323" s="5">
        <v>-0.17</v>
      </c>
      <c r="Y323" s="5">
        <v>-0.35</v>
      </c>
      <c r="Z323" s="5">
        <v>-2.62</v>
      </c>
      <c r="AA323" s="5">
        <v>-4.8499999999999996</v>
      </c>
      <c r="AB323" s="5">
        <v>14.26</v>
      </c>
      <c r="AC323" s="5">
        <v>1.78</v>
      </c>
      <c r="AD323" s="5">
        <v>-50.21</v>
      </c>
      <c r="AE323" s="5">
        <v>-1.04</v>
      </c>
      <c r="AF323" s="5">
        <v>-0.15</v>
      </c>
      <c r="AG323" s="5">
        <v>0.05</v>
      </c>
      <c r="AH323" s="5">
        <v>-0.47</v>
      </c>
      <c r="AI323" s="5">
        <v>0.32</v>
      </c>
      <c r="AJ323" s="5">
        <v>0.31</v>
      </c>
      <c r="AK323" s="5">
        <v>0.1</v>
      </c>
      <c r="AL323" s="5">
        <v>0.03</v>
      </c>
      <c r="AM323" s="5">
        <v>0.12</v>
      </c>
      <c r="AN323" s="5">
        <v>0.08</v>
      </c>
      <c r="AO323" s="5">
        <v>0.39</v>
      </c>
      <c r="AP323" s="5">
        <v>-0.05</v>
      </c>
      <c r="AQ323" s="5">
        <v>-0.01</v>
      </c>
      <c r="AR323" s="5">
        <v>0</v>
      </c>
      <c r="AS323" s="5">
        <v>-0.44</v>
      </c>
      <c r="AT323" s="5">
        <v>-0.59</v>
      </c>
      <c r="AU323" s="5">
        <v>-0.62</v>
      </c>
      <c r="AV323" s="5">
        <v>0.45</v>
      </c>
      <c r="AW323" s="5">
        <v>155.01</v>
      </c>
      <c r="AX323" s="20">
        <v>226.82999999999899</v>
      </c>
      <c r="AY323" s="20">
        <v>218.65649999999999</v>
      </c>
      <c r="AZ323" s="20">
        <v>217.67250000000001</v>
      </c>
      <c r="BA323" s="21">
        <v>17.899999999999999</v>
      </c>
      <c r="BB323" s="21">
        <v>2.9</v>
      </c>
      <c r="BC323" s="21">
        <v>16</v>
      </c>
      <c r="BD323" s="21">
        <v>99.7</v>
      </c>
    </row>
    <row r="324" spans="2:56" hidden="1" x14ac:dyDescent="0.3">
      <c r="B324" s="3">
        <v>307</v>
      </c>
      <c r="C324" s="3" t="s">
        <v>751</v>
      </c>
      <c r="D324" s="3">
        <v>251070</v>
      </c>
      <c r="E324" s="3">
        <v>242025</v>
      </c>
      <c r="F324" s="5" t="s">
        <v>137</v>
      </c>
      <c r="G324" s="5" t="s">
        <v>824</v>
      </c>
      <c r="H324" s="5">
        <v>211480</v>
      </c>
      <c r="I324" s="5" t="s">
        <v>752</v>
      </c>
      <c r="J324" s="5" t="s">
        <v>822</v>
      </c>
      <c r="K324" s="5" t="s">
        <v>80</v>
      </c>
      <c r="L324" s="5" t="s">
        <v>80</v>
      </c>
      <c r="M324" s="5" t="s">
        <v>153</v>
      </c>
      <c r="N324" s="5">
        <v>5.73</v>
      </c>
      <c r="O324" s="5">
        <v>7.24</v>
      </c>
      <c r="P324" s="5">
        <v>9.6</v>
      </c>
      <c r="Q324" s="5">
        <v>7.08</v>
      </c>
      <c r="R324" s="5">
        <v>0.81</v>
      </c>
      <c r="S324" s="5">
        <v>0.79</v>
      </c>
      <c r="T324" s="5">
        <v>1.9</v>
      </c>
      <c r="U324" s="5">
        <v>2.48</v>
      </c>
      <c r="V324" s="5">
        <v>28.9</v>
      </c>
      <c r="W324" s="5">
        <v>23.33</v>
      </c>
      <c r="X324" s="5">
        <v>0.36</v>
      </c>
      <c r="Y324" s="5">
        <v>0.19</v>
      </c>
      <c r="Z324" s="5">
        <v>-1.35</v>
      </c>
      <c r="AA324" s="5">
        <v>-12.55</v>
      </c>
      <c r="AB324" s="5">
        <v>18.55</v>
      </c>
      <c r="AC324" s="5">
        <v>4.08</v>
      </c>
      <c r="AD324" s="5">
        <v>-35.130000000000003</v>
      </c>
      <c r="AE324" s="5">
        <v>-0.97</v>
      </c>
      <c r="AF324" s="5">
        <v>-0.39</v>
      </c>
      <c r="AG324" s="5">
        <v>-0.43</v>
      </c>
      <c r="AH324" s="5">
        <v>-0.15</v>
      </c>
      <c r="AI324" s="5">
        <v>0.19</v>
      </c>
      <c r="AJ324" s="5">
        <v>-0.01</v>
      </c>
      <c r="AK324" s="5">
        <v>0.04</v>
      </c>
      <c r="AL324" s="5">
        <v>0</v>
      </c>
      <c r="AM324" s="5">
        <v>0.14000000000000001</v>
      </c>
      <c r="AN324" s="5">
        <v>0.03</v>
      </c>
      <c r="AO324" s="5">
        <v>-0.39</v>
      </c>
      <c r="AP324" s="5">
        <v>-0.54</v>
      </c>
      <c r="AQ324" s="5">
        <v>0.48</v>
      </c>
      <c r="AR324" s="5">
        <v>0</v>
      </c>
      <c r="AS324" s="5">
        <v>-0.47</v>
      </c>
      <c r="AT324" s="5">
        <v>-0.45</v>
      </c>
      <c r="AU324" s="5">
        <v>-0.55000000000000004</v>
      </c>
      <c r="AV324" s="5">
        <v>0.3</v>
      </c>
      <c r="AW324" s="5">
        <v>158.4</v>
      </c>
      <c r="AX324" s="20">
        <v>228.7525</v>
      </c>
      <c r="AY324" s="20">
        <v>210.07900000000001</v>
      </c>
      <c r="AZ324" s="20">
        <v>218.71899999999999</v>
      </c>
      <c r="BA324" s="21">
        <v>19.3</v>
      </c>
      <c r="BB324" s="21">
        <v>3</v>
      </c>
      <c r="BC324" s="21">
        <v>15.6</v>
      </c>
      <c r="BD324" s="21">
        <v>99.5</v>
      </c>
    </row>
    <row r="325" spans="2:56" x14ac:dyDescent="0.3">
      <c r="B325" s="3">
        <v>308</v>
      </c>
      <c r="C325" s="3" t="s">
        <v>753</v>
      </c>
      <c r="D325" s="3">
        <v>251249</v>
      </c>
      <c r="E325" s="3">
        <v>230511</v>
      </c>
      <c r="F325" s="5" t="s">
        <v>113</v>
      </c>
      <c r="G325" s="5">
        <v>211938</v>
      </c>
      <c r="H325" s="5">
        <v>223309</v>
      </c>
      <c r="I325" s="5" t="s">
        <v>754</v>
      </c>
      <c r="J325" s="5">
        <v>210406</v>
      </c>
      <c r="K325" s="5" t="s">
        <v>80</v>
      </c>
      <c r="L325" s="5" t="s">
        <v>80</v>
      </c>
      <c r="M325" s="5" t="s">
        <v>81</v>
      </c>
      <c r="N325" s="5">
        <v>5.24</v>
      </c>
      <c r="O325" s="5">
        <v>8.0399999999999991</v>
      </c>
      <c r="P325" s="5">
        <v>10.27</v>
      </c>
      <c r="Q325" s="5">
        <v>7.51</v>
      </c>
      <c r="R325" s="5">
        <v>1.52</v>
      </c>
      <c r="S325" s="5">
        <v>0.95</v>
      </c>
      <c r="T325" s="5">
        <v>1.0900000000000001</v>
      </c>
      <c r="U325" s="5">
        <v>1.43</v>
      </c>
      <c r="V325" s="5">
        <v>12.4</v>
      </c>
      <c r="W325" s="5">
        <v>10.039999999999999</v>
      </c>
      <c r="X325" s="5">
        <v>0.2</v>
      </c>
      <c r="Y325" s="5">
        <v>-0.54</v>
      </c>
      <c r="Z325" s="5">
        <v>-1.43</v>
      </c>
      <c r="AA325" s="5">
        <v>-14.07</v>
      </c>
      <c r="AB325" s="5">
        <v>12.61</v>
      </c>
      <c r="AC325" s="5">
        <v>3.03</v>
      </c>
      <c r="AD325" s="5">
        <v>-23.24</v>
      </c>
      <c r="AE325" s="5">
        <v>-0.59</v>
      </c>
      <c r="AF325" s="5">
        <v>-0.43</v>
      </c>
      <c r="AG325" s="5">
        <v>-0.25</v>
      </c>
      <c r="AH325" s="5">
        <v>-0.24</v>
      </c>
      <c r="AI325" s="5">
        <v>0.28000000000000003</v>
      </c>
      <c r="AJ325" s="5">
        <v>0.18</v>
      </c>
      <c r="AK325" s="5">
        <v>0.06</v>
      </c>
      <c r="AL325" s="5">
        <v>0.04</v>
      </c>
      <c r="AM325" s="5">
        <v>0.14000000000000001</v>
      </c>
      <c r="AN325" s="5">
        <v>0.08</v>
      </c>
      <c r="AO325" s="5">
        <v>-1.45</v>
      </c>
      <c r="AP325" s="5">
        <v>-0.39</v>
      </c>
      <c r="AQ325" s="5">
        <v>2.65</v>
      </c>
      <c r="AR325" s="5">
        <v>0</v>
      </c>
      <c r="AS325" s="5">
        <v>-0.08</v>
      </c>
      <c r="AT325" s="5">
        <v>0.08</v>
      </c>
      <c r="AU325" s="5">
        <v>-0.43</v>
      </c>
      <c r="AV325" s="5">
        <v>0.28999999999999998</v>
      </c>
      <c r="AW325" s="5">
        <v>146.08000000000001</v>
      </c>
      <c r="AX325" s="20">
        <v>202.20999999999901</v>
      </c>
      <c r="AY325" s="20">
        <v>193.23949999999999</v>
      </c>
      <c r="AZ325" s="20">
        <v>193.34299999999999</v>
      </c>
      <c r="BA325" s="21">
        <v>18.399999999999999</v>
      </c>
      <c r="BB325" s="21">
        <v>3</v>
      </c>
      <c r="BC325" s="21">
        <v>16.3</v>
      </c>
      <c r="BD325" s="21">
        <v>99.5</v>
      </c>
    </row>
    <row r="326" spans="2:56" x14ac:dyDescent="0.3">
      <c r="B326" s="3">
        <v>309</v>
      </c>
      <c r="C326" s="3" t="s">
        <v>755</v>
      </c>
      <c r="D326" s="3">
        <v>251115</v>
      </c>
      <c r="E326" s="3">
        <v>231610</v>
      </c>
      <c r="F326" s="5" t="s">
        <v>133</v>
      </c>
      <c r="G326" s="5">
        <v>211503</v>
      </c>
      <c r="H326" s="5">
        <v>202601</v>
      </c>
      <c r="I326" s="5" t="s">
        <v>416</v>
      </c>
      <c r="J326" s="5">
        <v>191623</v>
      </c>
      <c r="K326" s="5" t="s">
        <v>80</v>
      </c>
      <c r="L326" s="5" t="s">
        <v>80</v>
      </c>
      <c r="M326" s="5" t="s">
        <v>81</v>
      </c>
      <c r="N326" s="5">
        <v>5.0599999999999996</v>
      </c>
      <c r="O326" s="5">
        <v>8.56</v>
      </c>
      <c r="P326" s="5">
        <v>11.69</v>
      </c>
      <c r="Q326" s="5">
        <v>8.17</v>
      </c>
      <c r="R326" s="5">
        <v>1.95</v>
      </c>
      <c r="S326" s="5">
        <v>1.75</v>
      </c>
      <c r="T326" s="5">
        <v>1.96</v>
      </c>
      <c r="U326" s="5">
        <v>2.57</v>
      </c>
      <c r="V326" s="5">
        <v>19</v>
      </c>
      <c r="W326" s="5">
        <v>11.23</v>
      </c>
      <c r="X326" s="5">
        <v>-0.21</v>
      </c>
      <c r="Y326" s="5">
        <v>-0.96</v>
      </c>
      <c r="Z326" s="5">
        <v>-3.34</v>
      </c>
      <c r="AA326" s="5">
        <v>-13.3</v>
      </c>
      <c r="AB326" s="5">
        <v>23.14</v>
      </c>
      <c r="AC326" s="5">
        <v>4.2699999999999996</v>
      </c>
      <c r="AD326" s="5">
        <v>-20.09</v>
      </c>
      <c r="AE326" s="5">
        <v>-1.2</v>
      </c>
      <c r="AF326" s="5">
        <v>-0.56999999999999995</v>
      </c>
      <c r="AG326" s="5">
        <v>-0.17</v>
      </c>
      <c r="AH326" s="5">
        <v>-0.17</v>
      </c>
      <c r="AI326" s="5">
        <v>0.3</v>
      </c>
      <c r="AJ326" s="5">
        <v>0.31</v>
      </c>
      <c r="AK326" s="5">
        <v>0.08</v>
      </c>
      <c r="AL326" s="5">
        <v>0.02</v>
      </c>
      <c r="AM326" s="5">
        <v>0.08</v>
      </c>
      <c r="AN326" s="5">
        <v>0.11</v>
      </c>
      <c r="AO326" s="5">
        <v>0.63</v>
      </c>
      <c r="AP326" s="5">
        <v>-0.15</v>
      </c>
      <c r="AQ326" s="5">
        <v>0.84</v>
      </c>
      <c r="AR326" s="5">
        <v>0</v>
      </c>
      <c r="AS326" s="5">
        <v>-0.04</v>
      </c>
      <c r="AT326" s="5">
        <v>0.08</v>
      </c>
      <c r="AU326" s="5">
        <v>-0.68</v>
      </c>
      <c r="AV326" s="5">
        <v>0.34</v>
      </c>
      <c r="AW326" s="5">
        <v>159.81</v>
      </c>
      <c r="AX326" s="20">
        <v>240.3905</v>
      </c>
      <c r="AY326" s="20">
        <v>220.8185</v>
      </c>
      <c r="AZ326" s="20">
        <v>222.86199999999999</v>
      </c>
      <c r="BA326" s="21">
        <v>18.7</v>
      </c>
      <c r="BB326" s="21">
        <v>3</v>
      </c>
      <c r="BC326" s="21">
        <v>16</v>
      </c>
      <c r="BD326" s="21">
        <v>99.4</v>
      </c>
    </row>
    <row r="327" spans="2:56" hidden="1" x14ac:dyDescent="0.3">
      <c r="B327" s="3">
        <v>310</v>
      </c>
      <c r="C327" s="3" t="s">
        <v>756</v>
      </c>
      <c r="D327" s="3">
        <v>250712</v>
      </c>
      <c r="E327" s="3">
        <v>242014</v>
      </c>
      <c r="F327" s="5" t="s">
        <v>231</v>
      </c>
      <c r="G327" s="5" t="s">
        <v>823</v>
      </c>
      <c r="H327" s="5">
        <v>220805</v>
      </c>
      <c r="I327" s="5" t="s">
        <v>757</v>
      </c>
      <c r="J327" s="5" t="s">
        <v>822</v>
      </c>
      <c r="K327" s="5" t="s">
        <v>80</v>
      </c>
      <c r="L327" s="5" t="s">
        <v>80</v>
      </c>
      <c r="M327" s="5" t="s">
        <v>81</v>
      </c>
      <c r="N327" s="5">
        <v>6.29</v>
      </c>
      <c r="O327" s="5">
        <v>9.6</v>
      </c>
      <c r="P327" s="5">
        <v>12.34</v>
      </c>
      <c r="Q327" s="5">
        <v>9.64</v>
      </c>
      <c r="R327" s="5">
        <v>0.51</v>
      </c>
      <c r="S327" s="5">
        <v>0.2</v>
      </c>
      <c r="T327" s="5">
        <v>1.6</v>
      </c>
      <c r="U327" s="5">
        <v>1.78</v>
      </c>
      <c r="V327" s="5">
        <v>24.34</v>
      </c>
      <c r="W327" s="5">
        <v>14.2</v>
      </c>
      <c r="X327" s="5">
        <v>-0.03</v>
      </c>
      <c r="Y327" s="5">
        <v>0.03</v>
      </c>
      <c r="Z327" s="5">
        <v>-1.31</v>
      </c>
      <c r="AA327" s="5">
        <v>-9.83</v>
      </c>
      <c r="AB327" s="5">
        <v>23.46</v>
      </c>
      <c r="AC327" s="5">
        <v>-0.98</v>
      </c>
      <c r="AD327" s="5">
        <v>-41.1</v>
      </c>
      <c r="AE327" s="5">
        <v>-0.81</v>
      </c>
      <c r="AF327" s="5">
        <v>0</v>
      </c>
      <c r="AG327" s="5">
        <v>-0.4</v>
      </c>
      <c r="AH327" s="5">
        <v>-0.14000000000000001</v>
      </c>
      <c r="AI327" s="5">
        <v>0.19</v>
      </c>
      <c r="AJ327" s="5">
        <v>-0.1</v>
      </c>
      <c r="AK327" s="5">
        <v>0.06</v>
      </c>
      <c r="AL327" s="5">
        <v>-0.03</v>
      </c>
      <c r="AM327" s="5">
        <v>0.12</v>
      </c>
      <c r="AN327" s="5">
        <v>0.02</v>
      </c>
      <c r="AO327" s="5">
        <v>-1.01</v>
      </c>
      <c r="AP327" s="5">
        <v>-1.05</v>
      </c>
      <c r="AQ327" s="5">
        <v>3.65</v>
      </c>
      <c r="AR327" s="5">
        <v>0</v>
      </c>
      <c r="AS327" s="5">
        <v>-0.28999999999999998</v>
      </c>
      <c r="AT327" s="5">
        <v>-0.38</v>
      </c>
      <c r="AU327" s="5">
        <v>-0.19</v>
      </c>
      <c r="AV327" s="5">
        <v>0.28999999999999998</v>
      </c>
      <c r="AW327" s="5">
        <v>154.04</v>
      </c>
      <c r="AX327" s="20">
        <v>209.46249999999901</v>
      </c>
      <c r="AY327" s="20">
        <v>189.67400000000001</v>
      </c>
      <c r="AZ327" s="20">
        <v>191.0455</v>
      </c>
      <c r="BA327" s="21">
        <v>19</v>
      </c>
      <c r="BB327" s="21">
        <v>3</v>
      </c>
      <c r="BC327" s="21">
        <v>15.9</v>
      </c>
      <c r="BD327" s="21">
        <v>99.6</v>
      </c>
    </row>
    <row r="328" spans="2:56" hidden="1" x14ac:dyDescent="0.3">
      <c r="B328" s="3">
        <v>311</v>
      </c>
      <c r="C328" s="3" t="s">
        <v>758</v>
      </c>
      <c r="D328" s="3">
        <v>250678</v>
      </c>
      <c r="E328" s="3">
        <v>230006</v>
      </c>
      <c r="F328" s="5" t="s">
        <v>129</v>
      </c>
      <c r="G328" s="5">
        <v>210997</v>
      </c>
      <c r="H328" s="5">
        <v>210681</v>
      </c>
      <c r="I328" s="5" t="s">
        <v>759</v>
      </c>
      <c r="J328" s="5">
        <v>190829</v>
      </c>
      <c r="K328" s="5" t="s">
        <v>100</v>
      </c>
      <c r="L328" s="5" t="s">
        <v>80</v>
      </c>
      <c r="M328" s="5" t="s">
        <v>81</v>
      </c>
      <c r="N328" s="5">
        <v>6.19</v>
      </c>
      <c r="O328" s="5">
        <v>8.36</v>
      </c>
      <c r="P328" s="5">
        <v>12.39</v>
      </c>
      <c r="Q328" s="5">
        <v>10.39</v>
      </c>
      <c r="R328" s="5">
        <v>1.18</v>
      </c>
      <c r="S328" s="5">
        <v>0.46</v>
      </c>
      <c r="T328" s="5">
        <v>0.32</v>
      </c>
      <c r="U328" s="5">
        <v>0.09</v>
      </c>
      <c r="V328" s="5">
        <v>19.350000000000001</v>
      </c>
      <c r="W328" s="5">
        <v>16.920000000000002</v>
      </c>
      <c r="X328" s="5">
        <v>-0.39</v>
      </c>
      <c r="Y328" s="5">
        <v>-0.47</v>
      </c>
      <c r="Z328" s="5">
        <v>-1.73</v>
      </c>
      <c r="AA328" s="5">
        <v>-20.71</v>
      </c>
      <c r="AB328" s="5">
        <v>15.92</v>
      </c>
      <c r="AC328" s="5">
        <v>0.43</v>
      </c>
      <c r="AD328" s="5">
        <v>-27.01</v>
      </c>
      <c r="AE328" s="5">
        <v>-0.66</v>
      </c>
      <c r="AF328" s="5">
        <v>-0.66</v>
      </c>
      <c r="AG328" s="5">
        <v>-0.04</v>
      </c>
      <c r="AH328" s="5">
        <v>-0.31</v>
      </c>
      <c r="AI328" s="5">
        <v>0.16</v>
      </c>
      <c r="AJ328" s="5">
        <v>0.13</v>
      </c>
      <c r="AK328" s="5">
        <v>0.03</v>
      </c>
      <c r="AL328" s="5">
        <v>0.01</v>
      </c>
      <c r="AM328" s="5">
        <v>0.09</v>
      </c>
      <c r="AN328" s="5">
        <v>0.04</v>
      </c>
      <c r="AO328" s="5">
        <v>1.44</v>
      </c>
      <c r="AP328" s="5">
        <v>-0.52</v>
      </c>
      <c r="AQ328" s="5">
        <v>4.4000000000000004</v>
      </c>
      <c r="AR328" s="5">
        <v>0</v>
      </c>
      <c r="AS328" s="5">
        <v>-0.13</v>
      </c>
      <c r="AT328" s="5">
        <v>-0.33</v>
      </c>
      <c r="AU328" s="5">
        <v>-0.21</v>
      </c>
      <c r="AV328" s="5">
        <v>0.26</v>
      </c>
      <c r="AW328" s="5">
        <v>142.87</v>
      </c>
      <c r="AX328" s="20">
        <v>196.7405</v>
      </c>
      <c r="AY328" s="20">
        <v>181.54649999999901</v>
      </c>
      <c r="AZ328" s="20">
        <v>191.404</v>
      </c>
      <c r="BA328" s="21">
        <v>17.899999999999999</v>
      </c>
      <c r="BB328" s="21">
        <v>2.7</v>
      </c>
      <c r="BC328" s="21">
        <v>14.9</v>
      </c>
      <c r="BD328" s="21">
        <v>99.4</v>
      </c>
    </row>
    <row r="329" spans="2:56" x14ac:dyDescent="0.3">
      <c r="B329" s="3">
        <v>312</v>
      </c>
      <c r="C329" s="3" t="s">
        <v>760</v>
      </c>
      <c r="D329" s="3">
        <v>252255</v>
      </c>
      <c r="E329" s="3">
        <v>231279</v>
      </c>
      <c r="F329" s="5" t="s">
        <v>163</v>
      </c>
      <c r="G329" s="5">
        <v>201212</v>
      </c>
      <c r="H329" s="5">
        <v>233510</v>
      </c>
      <c r="I329" s="5" t="s">
        <v>761</v>
      </c>
      <c r="J329" s="5">
        <v>220797</v>
      </c>
      <c r="K329" s="5" t="s">
        <v>100</v>
      </c>
      <c r="L329" s="5" t="s">
        <v>100</v>
      </c>
      <c r="M329" s="5" t="s">
        <v>81</v>
      </c>
      <c r="N329" s="5">
        <v>7.32</v>
      </c>
      <c r="O329" s="5">
        <v>10.77</v>
      </c>
      <c r="P329" s="5">
        <v>12.78</v>
      </c>
      <c r="Q329" s="5">
        <v>10.71</v>
      </c>
      <c r="R329" s="5">
        <v>2.0499999999999998</v>
      </c>
      <c r="S329" s="5">
        <v>1.63</v>
      </c>
      <c r="T329" s="5">
        <v>3.1</v>
      </c>
      <c r="U329" s="5">
        <v>3.53</v>
      </c>
      <c r="V329" s="5">
        <v>25.33</v>
      </c>
      <c r="W329" s="5">
        <v>21.07</v>
      </c>
      <c r="X329" s="5">
        <v>0.92</v>
      </c>
      <c r="Y329" s="5">
        <v>0.36</v>
      </c>
      <c r="Z329" s="5">
        <v>-1.78</v>
      </c>
      <c r="AA329" s="5">
        <v>-13.63</v>
      </c>
      <c r="AB329" s="5">
        <v>19.18</v>
      </c>
      <c r="AC329" s="5">
        <v>1.1599999999999999</v>
      </c>
      <c r="AD329" s="5">
        <v>-19.34</v>
      </c>
      <c r="AE329" s="5">
        <v>-1.8</v>
      </c>
      <c r="AF329" s="5">
        <v>-0.13</v>
      </c>
      <c r="AG329" s="5">
        <v>-0.4</v>
      </c>
      <c r="AH329" s="5">
        <v>-0.13</v>
      </c>
      <c r="AI329" s="5">
        <v>0.26</v>
      </c>
      <c r="AJ329" s="5">
        <v>0.11</v>
      </c>
      <c r="AK329" s="5">
        <v>0.05</v>
      </c>
      <c r="AL329" s="5">
        <v>0.01</v>
      </c>
      <c r="AM329" s="5">
        <v>0.09</v>
      </c>
      <c r="AN329" s="5">
        <v>0.1</v>
      </c>
      <c r="AO329" s="5">
        <v>-0.27</v>
      </c>
      <c r="AP329" s="5">
        <v>-0.85</v>
      </c>
      <c r="AQ329" s="5">
        <v>2.2000000000000002</v>
      </c>
      <c r="AR329" s="5">
        <v>0</v>
      </c>
      <c r="AS329" s="5">
        <v>-0.28999999999999998</v>
      </c>
      <c r="AT329" s="5">
        <v>-0.21</v>
      </c>
      <c r="AU329" s="5">
        <v>-0.05</v>
      </c>
      <c r="AV329" s="5">
        <v>0.44</v>
      </c>
      <c r="AW329" s="5">
        <v>166.44</v>
      </c>
      <c r="AX329" s="20">
        <v>236.78149999999999</v>
      </c>
      <c r="AY329" s="20">
        <v>224.1705</v>
      </c>
      <c r="AZ329" s="20">
        <v>219.90649999999999</v>
      </c>
      <c r="BA329" s="21">
        <v>22.2</v>
      </c>
      <c r="BB329" s="21">
        <v>3.7</v>
      </c>
      <c r="BC329" s="21">
        <v>16.899999999999999</v>
      </c>
      <c r="BD329" s="21">
        <v>98.9</v>
      </c>
    </row>
    <row r="330" spans="2:56" hidden="1" x14ac:dyDescent="0.3">
      <c r="B330" s="3">
        <v>313</v>
      </c>
      <c r="C330" s="3" t="s">
        <v>762</v>
      </c>
      <c r="D330" s="3">
        <v>250896</v>
      </c>
      <c r="E330" s="3">
        <v>242025</v>
      </c>
      <c r="F330" s="5" t="s">
        <v>137</v>
      </c>
      <c r="G330" s="5" t="s">
        <v>824</v>
      </c>
      <c r="H330" s="5">
        <v>220557</v>
      </c>
      <c r="I330" s="5" t="s">
        <v>763</v>
      </c>
      <c r="J330" s="5">
        <v>200716</v>
      </c>
      <c r="K330" s="5" t="s">
        <v>80</v>
      </c>
      <c r="L330" s="5" t="s">
        <v>67</v>
      </c>
      <c r="M330" s="5" t="s">
        <v>81</v>
      </c>
      <c r="N330" s="5">
        <v>7.29</v>
      </c>
      <c r="O330" s="5">
        <v>11.36</v>
      </c>
      <c r="P330" s="5">
        <v>14.54</v>
      </c>
      <c r="Q330" s="5">
        <v>11.49</v>
      </c>
      <c r="R330" s="5">
        <v>0.93</v>
      </c>
      <c r="S330" s="5">
        <v>1.22</v>
      </c>
      <c r="T330" s="5">
        <v>2.77</v>
      </c>
      <c r="U330" s="5">
        <v>3.45</v>
      </c>
      <c r="V330" s="5">
        <v>20.440000000000001</v>
      </c>
      <c r="W330" s="5">
        <v>22.13</v>
      </c>
      <c r="X330" s="5">
        <v>0.51</v>
      </c>
      <c r="Y330" s="5">
        <v>0.36</v>
      </c>
      <c r="Z330" s="5">
        <v>-1.17</v>
      </c>
      <c r="AA330" s="5">
        <v>-14.38</v>
      </c>
      <c r="AB330" s="5">
        <v>24.72</v>
      </c>
      <c r="AC330" s="5">
        <v>2.11</v>
      </c>
      <c r="AD330" s="5">
        <v>-58.27</v>
      </c>
      <c r="AE330" s="5">
        <v>-1.17</v>
      </c>
      <c r="AF330" s="5">
        <v>-0.88</v>
      </c>
      <c r="AG330" s="5">
        <v>-0.53</v>
      </c>
      <c r="AH330" s="5">
        <v>0.04</v>
      </c>
      <c r="AI330" s="5">
        <v>0.23</v>
      </c>
      <c r="AJ330" s="5">
        <v>0.01</v>
      </c>
      <c r="AK330" s="5">
        <v>0.05</v>
      </c>
      <c r="AL330" s="5">
        <v>-0.01</v>
      </c>
      <c r="AM330" s="5">
        <v>0.15</v>
      </c>
      <c r="AN330" s="5">
        <v>0.05</v>
      </c>
      <c r="AO330" s="5">
        <v>0.31</v>
      </c>
      <c r="AP330" s="5">
        <v>-0.35</v>
      </c>
      <c r="AQ330" s="5">
        <v>0.75</v>
      </c>
      <c r="AR330" s="5">
        <v>0</v>
      </c>
      <c r="AS330" s="5">
        <v>-0.28000000000000003</v>
      </c>
      <c r="AT330" s="5">
        <v>-0.44</v>
      </c>
      <c r="AU330" s="5">
        <v>-0.68</v>
      </c>
      <c r="AV330" s="5">
        <v>0.39</v>
      </c>
      <c r="AW330" s="5">
        <v>162.33000000000001</v>
      </c>
      <c r="AX330" s="20">
        <v>245.00549999999899</v>
      </c>
      <c r="AY330" s="20">
        <v>228.5985</v>
      </c>
      <c r="AZ330" s="20">
        <v>222.136</v>
      </c>
      <c r="BA330" s="21">
        <v>20.100000000000001</v>
      </c>
      <c r="BB330" s="21">
        <v>3.1</v>
      </c>
      <c r="BC330" s="21">
        <v>15.4</v>
      </c>
      <c r="BD330" s="21">
        <v>99.3</v>
      </c>
    </row>
    <row r="331" spans="2:56" hidden="1" x14ac:dyDescent="0.3">
      <c r="B331" s="3">
        <v>314</v>
      </c>
      <c r="C331" s="3" t="s">
        <v>764</v>
      </c>
      <c r="D331" s="3">
        <v>251051</v>
      </c>
      <c r="E331" s="3">
        <v>230665</v>
      </c>
      <c r="F331" s="5" t="s">
        <v>98</v>
      </c>
      <c r="G331" s="5">
        <v>201212</v>
      </c>
      <c r="H331" s="5">
        <v>220116</v>
      </c>
      <c r="I331" s="5" t="s">
        <v>765</v>
      </c>
      <c r="J331" s="5">
        <v>160605</v>
      </c>
      <c r="K331" s="5" t="s">
        <v>80</v>
      </c>
      <c r="L331" s="5" t="s">
        <v>80</v>
      </c>
      <c r="M331" s="5" t="s">
        <v>81</v>
      </c>
      <c r="N331" s="5">
        <v>5.2</v>
      </c>
      <c r="O331" s="5">
        <v>7.93</v>
      </c>
      <c r="P331" s="5">
        <v>10.45</v>
      </c>
      <c r="Q331" s="5">
        <v>10.07</v>
      </c>
      <c r="R331" s="5">
        <v>2.56</v>
      </c>
      <c r="S331" s="5">
        <v>1.69</v>
      </c>
      <c r="T331" s="5">
        <v>2.92</v>
      </c>
      <c r="U331" s="5">
        <v>2.88</v>
      </c>
      <c r="V331" s="5">
        <v>21.25</v>
      </c>
      <c r="W331" s="5">
        <v>17.16</v>
      </c>
      <c r="X331" s="5">
        <v>-0.1</v>
      </c>
      <c r="Y331" s="5">
        <v>-0.34</v>
      </c>
      <c r="Z331" s="5">
        <v>-1.91</v>
      </c>
      <c r="AA331" s="5">
        <v>-12.27</v>
      </c>
      <c r="AB331" s="5">
        <v>13.89</v>
      </c>
      <c r="AC331" s="5">
        <v>2.9</v>
      </c>
      <c r="AD331" s="5">
        <v>-43.2</v>
      </c>
      <c r="AE331" s="5">
        <v>-1.08</v>
      </c>
      <c r="AF331" s="5">
        <v>-0.3</v>
      </c>
      <c r="AG331" s="5">
        <v>-0.48</v>
      </c>
      <c r="AH331" s="5">
        <v>-0.1</v>
      </c>
      <c r="AI331" s="5">
        <v>0.22</v>
      </c>
      <c r="AJ331" s="5">
        <v>0.14000000000000001</v>
      </c>
      <c r="AK331" s="5">
        <v>0.06</v>
      </c>
      <c r="AL331" s="5">
        <v>-0.01</v>
      </c>
      <c r="AM331" s="5">
        <v>0.09</v>
      </c>
      <c r="AN331" s="5">
        <v>7.0000000000000007E-2</v>
      </c>
      <c r="AO331" s="5">
        <v>1.1599999999999999</v>
      </c>
      <c r="AP331" s="5">
        <v>-0.46</v>
      </c>
      <c r="AQ331" s="5">
        <v>0.62</v>
      </c>
      <c r="AR331" s="5">
        <v>0</v>
      </c>
      <c r="AS331" s="5">
        <v>-0.55000000000000004</v>
      </c>
      <c r="AT331" s="5">
        <v>-0.63</v>
      </c>
      <c r="AU331" s="5">
        <v>-0.26</v>
      </c>
      <c r="AV331" s="5">
        <v>0.35</v>
      </c>
      <c r="AW331" s="5">
        <v>156.63</v>
      </c>
      <c r="AX331" s="20">
        <v>231.922</v>
      </c>
      <c r="AY331" s="20">
        <v>217.133499999999</v>
      </c>
      <c r="AZ331" s="20">
        <v>225.0735</v>
      </c>
      <c r="BA331" s="21">
        <v>19.7</v>
      </c>
      <c r="BB331" s="21">
        <v>3.5</v>
      </c>
      <c r="BC331" s="21">
        <v>17.899999999999999</v>
      </c>
      <c r="BD331" s="21">
        <v>99.1</v>
      </c>
    </row>
    <row r="332" spans="2:56" hidden="1" x14ac:dyDescent="0.3">
      <c r="B332" s="3">
        <v>315</v>
      </c>
      <c r="C332" s="3" t="s">
        <v>766</v>
      </c>
      <c r="D332" s="3">
        <v>251816</v>
      </c>
      <c r="E332" s="3">
        <v>232897</v>
      </c>
      <c r="F332" s="5" t="s">
        <v>108</v>
      </c>
      <c r="G332" s="5">
        <v>211503</v>
      </c>
      <c r="H332" s="5">
        <v>233829</v>
      </c>
      <c r="I332" s="5" t="s">
        <v>767</v>
      </c>
      <c r="J332" s="5">
        <v>182055</v>
      </c>
      <c r="K332" s="5" t="s">
        <v>67</v>
      </c>
      <c r="L332" s="5" t="s">
        <v>67</v>
      </c>
      <c r="M332" s="5" t="s">
        <v>81</v>
      </c>
      <c r="N332" s="5">
        <v>6.23</v>
      </c>
      <c r="O332" s="5">
        <v>7.76</v>
      </c>
      <c r="P332" s="5">
        <v>11.4</v>
      </c>
      <c r="Q332" s="5">
        <v>9.2799999999999994</v>
      </c>
      <c r="R332" s="5">
        <v>1.8</v>
      </c>
      <c r="S332" s="5">
        <v>1.6</v>
      </c>
      <c r="T332" s="5">
        <v>1.88</v>
      </c>
      <c r="U332" s="5">
        <v>2.59</v>
      </c>
      <c r="V332" s="5">
        <v>19.18</v>
      </c>
      <c r="W332" s="5">
        <v>17.68</v>
      </c>
      <c r="X332" s="5">
        <v>-1.39</v>
      </c>
      <c r="Y332" s="5">
        <v>-1.82</v>
      </c>
      <c r="Z332" s="5">
        <v>-0.81</v>
      </c>
      <c r="AA332" s="5">
        <v>-8.6300000000000008</v>
      </c>
      <c r="AB332" s="5">
        <v>14.68</v>
      </c>
      <c r="AC332" s="5">
        <v>-3.93</v>
      </c>
      <c r="AD332" s="5">
        <v>-34.71</v>
      </c>
      <c r="AE332" s="5">
        <v>-0.63</v>
      </c>
      <c r="AF332" s="5">
        <v>-0.18</v>
      </c>
      <c r="AG332" s="5">
        <v>-0.18</v>
      </c>
      <c r="AH332" s="5">
        <v>-0.1</v>
      </c>
      <c r="AI332" s="5">
        <v>0.22</v>
      </c>
      <c r="AJ332" s="5">
        <v>0</v>
      </c>
      <c r="AK332" s="5">
        <v>0.05</v>
      </c>
      <c r="AL332" s="5">
        <v>-0.01</v>
      </c>
      <c r="AM332" s="5">
        <v>0.11</v>
      </c>
      <c r="AN332" s="5">
        <v>0.06</v>
      </c>
      <c r="AO332" s="5">
        <v>-0.76</v>
      </c>
      <c r="AP332" s="5">
        <v>0.77</v>
      </c>
      <c r="AQ332" s="5">
        <v>-1.1499999999999999</v>
      </c>
      <c r="AR332" s="5">
        <v>0</v>
      </c>
      <c r="AS332" s="5">
        <v>-0.14000000000000001</v>
      </c>
      <c r="AT332" s="5">
        <v>-0.34</v>
      </c>
      <c r="AU332" s="5">
        <v>-0.52</v>
      </c>
      <c r="AV332" s="5">
        <v>0.38</v>
      </c>
      <c r="AW332" s="5">
        <v>155.97999999999999</v>
      </c>
      <c r="AX332" s="20">
        <v>228.9265</v>
      </c>
      <c r="AY332" s="20">
        <v>209.32300000000001</v>
      </c>
      <c r="AZ332" s="20">
        <v>231.08449999999999</v>
      </c>
      <c r="BA332" s="21">
        <v>16.600000000000001</v>
      </c>
      <c r="BB332" s="21">
        <v>3</v>
      </c>
      <c r="BC332" s="21">
        <v>18.3</v>
      </c>
      <c r="BD332" s="21">
        <v>99.8</v>
      </c>
    </row>
    <row r="333" spans="2:56" hidden="1" x14ac:dyDescent="0.3">
      <c r="B333" s="3">
        <v>316</v>
      </c>
      <c r="C333" s="3" t="s">
        <v>768</v>
      </c>
      <c r="D333" s="3">
        <v>252011</v>
      </c>
      <c r="E333" s="3">
        <v>230101</v>
      </c>
      <c r="F333" s="5" t="s">
        <v>156</v>
      </c>
      <c r="G333" s="5">
        <v>211708</v>
      </c>
      <c r="H333" s="5">
        <v>232805</v>
      </c>
      <c r="I333" s="5" t="s">
        <v>769</v>
      </c>
      <c r="J333" s="5">
        <v>201120</v>
      </c>
      <c r="K333" s="5" t="s">
        <v>80</v>
      </c>
      <c r="L333" s="5" t="s">
        <v>67</v>
      </c>
      <c r="M333" s="5" t="s">
        <v>81</v>
      </c>
      <c r="N333" s="5">
        <v>4.97</v>
      </c>
      <c r="O333" s="5">
        <v>5.9</v>
      </c>
      <c r="P333" s="5">
        <v>6.65</v>
      </c>
      <c r="Q333" s="5">
        <v>6.08</v>
      </c>
      <c r="R333" s="5">
        <v>1.2</v>
      </c>
      <c r="S333" s="5">
        <v>0.91</v>
      </c>
      <c r="T333" s="5">
        <v>2.57</v>
      </c>
      <c r="U333" s="5">
        <v>2.9</v>
      </c>
      <c r="V333" s="5">
        <v>20.18</v>
      </c>
      <c r="W333" s="5">
        <v>17.53</v>
      </c>
      <c r="X333" s="5">
        <v>0.1</v>
      </c>
      <c r="Y333" s="5">
        <v>-0.03</v>
      </c>
      <c r="Z333" s="5">
        <v>-1.75</v>
      </c>
      <c r="AA333" s="5">
        <v>-13.15</v>
      </c>
      <c r="AB333" s="5">
        <v>16.329999999999998</v>
      </c>
      <c r="AC333" s="5">
        <v>5.65</v>
      </c>
      <c r="AD333" s="5">
        <v>-77.099999999999994</v>
      </c>
      <c r="AE333" s="5">
        <v>-0.84</v>
      </c>
      <c r="AF333" s="5">
        <v>-0.05</v>
      </c>
      <c r="AG333" s="5">
        <v>-0.33</v>
      </c>
      <c r="AH333" s="5">
        <v>-0.21</v>
      </c>
      <c r="AI333" s="5">
        <v>0.19</v>
      </c>
      <c r="AJ333" s="5">
        <v>0.22</v>
      </c>
      <c r="AK333" s="5">
        <v>7.0000000000000007E-2</v>
      </c>
      <c r="AL333" s="5">
        <v>-0.03</v>
      </c>
      <c r="AM333" s="5">
        <v>-0.01</v>
      </c>
      <c r="AN333" s="5">
        <v>0.08</v>
      </c>
      <c r="AO333" s="5">
        <v>0.86</v>
      </c>
      <c r="AP333" s="5">
        <v>-0.89</v>
      </c>
      <c r="AQ333" s="5">
        <v>1.1100000000000001</v>
      </c>
      <c r="AR333" s="5">
        <v>0</v>
      </c>
      <c r="AS333" s="5">
        <v>-0.32</v>
      </c>
      <c r="AT333" s="5">
        <v>-0.56999999999999995</v>
      </c>
      <c r="AU333" s="5">
        <v>-0.54</v>
      </c>
      <c r="AV333" s="5">
        <v>0.27</v>
      </c>
      <c r="AW333" s="5">
        <v>158.9</v>
      </c>
      <c r="AX333" s="20">
        <v>230.0445</v>
      </c>
      <c r="AY333" s="20">
        <v>213.93100000000001</v>
      </c>
      <c r="AZ333" s="20">
        <v>219.56699999999901</v>
      </c>
      <c r="BA333" s="21">
        <v>18.7</v>
      </c>
      <c r="BB333" s="21">
        <v>2.8</v>
      </c>
      <c r="BC333" s="21">
        <v>14.7</v>
      </c>
      <c r="BD333" s="21">
        <v>100</v>
      </c>
    </row>
    <row r="334" spans="2:56" x14ac:dyDescent="0.3">
      <c r="B334" s="3">
        <v>317</v>
      </c>
      <c r="C334" s="3" t="s">
        <v>770</v>
      </c>
      <c r="D334" s="3">
        <v>250196</v>
      </c>
      <c r="E334" s="3">
        <v>230568</v>
      </c>
      <c r="F334" s="5" t="s">
        <v>274</v>
      </c>
      <c r="G334" s="5">
        <v>210997</v>
      </c>
      <c r="H334" s="5">
        <v>223322</v>
      </c>
      <c r="I334" s="5" t="s">
        <v>771</v>
      </c>
      <c r="J334" s="5">
        <v>211077</v>
      </c>
      <c r="K334" s="5" t="s">
        <v>67</v>
      </c>
      <c r="L334" s="5" t="s">
        <v>67</v>
      </c>
      <c r="M334" s="5" t="s">
        <v>153</v>
      </c>
      <c r="N334" s="5">
        <v>4.18</v>
      </c>
      <c r="O334" s="5">
        <v>6.63</v>
      </c>
      <c r="P334" s="5">
        <v>8.99</v>
      </c>
      <c r="Q334" s="5">
        <v>6.89</v>
      </c>
      <c r="R334" s="5">
        <v>2.4900000000000002</v>
      </c>
      <c r="S334" s="5">
        <v>1.93</v>
      </c>
      <c r="T334" s="5">
        <v>1.22</v>
      </c>
      <c r="U334" s="5">
        <v>1.59</v>
      </c>
      <c r="V334" s="5">
        <v>18.21</v>
      </c>
      <c r="W334" s="5">
        <v>8.56</v>
      </c>
      <c r="X334" s="5">
        <v>-0.44</v>
      </c>
      <c r="Y334" s="5">
        <v>-0.72</v>
      </c>
      <c r="Z334" s="5">
        <v>-2.21</v>
      </c>
      <c r="AA334" s="5">
        <v>-12.16</v>
      </c>
      <c r="AB334" s="5">
        <v>19.02</v>
      </c>
      <c r="AC334" s="5">
        <v>3.01</v>
      </c>
      <c r="AD334" s="5">
        <v>-42.28</v>
      </c>
      <c r="AE334" s="5">
        <v>-0.76</v>
      </c>
      <c r="AF334" s="5">
        <v>-0.55000000000000004</v>
      </c>
      <c r="AG334" s="5">
        <v>-0.17</v>
      </c>
      <c r="AH334" s="5">
        <v>-0.36</v>
      </c>
      <c r="AI334" s="5">
        <v>0.24</v>
      </c>
      <c r="AJ334" s="5">
        <v>0.11</v>
      </c>
      <c r="AK334" s="5">
        <v>0.1</v>
      </c>
      <c r="AL334" s="5">
        <v>-0.01</v>
      </c>
      <c r="AM334" s="5">
        <v>7.0000000000000007E-2</v>
      </c>
      <c r="AN334" s="5">
        <v>0.06</v>
      </c>
      <c r="AO334" s="5">
        <v>0.38</v>
      </c>
      <c r="AP334" s="5">
        <v>0.54</v>
      </c>
      <c r="AQ334" s="5">
        <v>-1.1100000000000001</v>
      </c>
      <c r="AR334" s="5">
        <v>0</v>
      </c>
      <c r="AS334" s="5">
        <v>-0.56999999999999995</v>
      </c>
      <c r="AT334" s="5">
        <v>-1.21</v>
      </c>
      <c r="AU334" s="5">
        <v>-0.74</v>
      </c>
      <c r="AV334" s="5">
        <v>0.4</v>
      </c>
      <c r="AW334" s="5">
        <v>147.75</v>
      </c>
      <c r="AX334" s="20">
        <v>232.31799999999899</v>
      </c>
      <c r="AY334" s="20">
        <v>215.88049999999899</v>
      </c>
      <c r="AZ334" s="20">
        <v>219.66649999999899</v>
      </c>
      <c r="BA334" s="21">
        <v>16.899999999999999</v>
      </c>
      <c r="BB334" s="21">
        <v>2.9</v>
      </c>
      <c r="BC334" s="21">
        <v>16.899999999999999</v>
      </c>
      <c r="BD334" s="21">
        <v>99.4</v>
      </c>
    </row>
    <row r="335" spans="2:56" hidden="1" x14ac:dyDescent="0.3">
      <c r="B335" s="3">
        <v>318</v>
      </c>
      <c r="C335" s="3" t="s">
        <v>772</v>
      </c>
      <c r="D335" s="3">
        <v>251278</v>
      </c>
      <c r="E335" s="3">
        <v>242679</v>
      </c>
      <c r="F335" s="5" t="s">
        <v>237</v>
      </c>
      <c r="G335" s="5">
        <v>231417</v>
      </c>
      <c r="H335" s="5">
        <v>210502</v>
      </c>
      <c r="I335" s="5" t="s">
        <v>773</v>
      </c>
      <c r="J335" s="5">
        <v>180919</v>
      </c>
      <c r="K335" s="5" t="s">
        <v>80</v>
      </c>
      <c r="L335" s="5" t="s">
        <v>80</v>
      </c>
      <c r="M335" s="5" t="s">
        <v>81</v>
      </c>
      <c r="N335" s="5">
        <v>5.81</v>
      </c>
      <c r="O335" s="5">
        <v>8.14</v>
      </c>
      <c r="P335" s="5">
        <v>10.89</v>
      </c>
      <c r="Q335" s="5">
        <v>9.01</v>
      </c>
      <c r="R335" s="5">
        <v>1.7</v>
      </c>
      <c r="S335" s="5">
        <v>0.78</v>
      </c>
      <c r="T335" s="5">
        <v>2.5</v>
      </c>
      <c r="U335" s="5">
        <v>2.38</v>
      </c>
      <c r="V335" s="5">
        <v>17.04</v>
      </c>
      <c r="W335" s="5">
        <v>9.31</v>
      </c>
      <c r="X335" s="5">
        <v>0.17</v>
      </c>
      <c r="Y335" s="5">
        <v>-0.25</v>
      </c>
      <c r="Z335" s="5">
        <v>-1.36</v>
      </c>
      <c r="AA335" s="5">
        <v>-13.82</v>
      </c>
      <c r="AB335" s="5">
        <v>23.71</v>
      </c>
      <c r="AC335" s="5">
        <v>-0.36</v>
      </c>
      <c r="AD335" s="5">
        <v>-47.06</v>
      </c>
      <c r="AE335" s="5">
        <v>-1.23</v>
      </c>
      <c r="AF335" s="5">
        <v>-0.84</v>
      </c>
      <c r="AG335" s="5">
        <v>0.08</v>
      </c>
      <c r="AH335" s="5">
        <v>0.05</v>
      </c>
      <c r="AI335" s="5">
        <v>0.23</v>
      </c>
      <c r="AJ335" s="5">
        <v>0.12</v>
      </c>
      <c r="AK335" s="5">
        <v>0.06</v>
      </c>
      <c r="AL335" s="5">
        <v>0.03</v>
      </c>
      <c r="AM335" s="5">
        <v>0.18</v>
      </c>
      <c r="AN335" s="5">
        <v>0.02</v>
      </c>
      <c r="AO335" s="5">
        <v>0.93</v>
      </c>
      <c r="AP335" s="5">
        <v>-0.94</v>
      </c>
      <c r="AQ335" s="5">
        <v>4.88</v>
      </c>
      <c r="AR335" s="5">
        <v>0</v>
      </c>
      <c r="AS335" s="5">
        <v>-0.25</v>
      </c>
      <c r="AT335" s="5">
        <v>-0.09</v>
      </c>
      <c r="AU335" s="5">
        <v>-0.17</v>
      </c>
      <c r="AV335" s="5">
        <v>0.22</v>
      </c>
      <c r="AW335" s="5">
        <v>146.83000000000001</v>
      </c>
      <c r="AX335" s="20">
        <v>201.30250000000001</v>
      </c>
      <c r="AY335" s="20">
        <v>185.47949999999901</v>
      </c>
      <c r="AZ335" s="20">
        <v>179.459</v>
      </c>
      <c r="BA335" s="21">
        <v>19.100000000000001</v>
      </c>
      <c r="BB335" s="21">
        <v>3</v>
      </c>
      <c r="BC335" s="21">
        <v>15.9</v>
      </c>
      <c r="BD335" s="21">
        <v>99.8</v>
      </c>
    </row>
    <row r="336" spans="2:56" hidden="1" x14ac:dyDescent="0.3">
      <c r="B336" s="3">
        <v>319</v>
      </c>
      <c r="C336" s="3" t="s">
        <v>774</v>
      </c>
      <c r="D336" s="3">
        <v>250430</v>
      </c>
      <c r="E336" s="3">
        <v>242204</v>
      </c>
      <c r="F336" s="5" t="s">
        <v>117</v>
      </c>
      <c r="G336" s="5" t="s">
        <v>823</v>
      </c>
      <c r="H336" s="5">
        <v>191123</v>
      </c>
      <c r="I336" s="5" t="s">
        <v>775</v>
      </c>
      <c r="J336" s="5" t="s">
        <v>836</v>
      </c>
      <c r="K336" s="5" t="s">
        <v>80</v>
      </c>
      <c r="L336" s="5" t="s">
        <v>80</v>
      </c>
      <c r="M336" s="5" t="s">
        <v>153</v>
      </c>
      <c r="N336" s="5">
        <v>6.45</v>
      </c>
      <c r="O336" s="5">
        <v>8.56</v>
      </c>
      <c r="P336" s="5">
        <v>11.27</v>
      </c>
      <c r="Q336" s="5">
        <v>7.97</v>
      </c>
      <c r="R336" s="5">
        <v>2.3199999999999998</v>
      </c>
      <c r="S336" s="5">
        <v>1.69</v>
      </c>
      <c r="T336" s="5">
        <v>1.9</v>
      </c>
      <c r="U336" s="5">
        <v>2.23</v>
      </c>
      <c r="V336" s="5">
        <v>28.89</v>
      </c>
      <c r="W336" s="5">
        <v>18.28</v>
      </c>
      <c r="X336" s="5">
        <v>-1.43</v>
      </c>
      <c r="Y336" s="5">
        <v>-1.52</v>
      </c>
      <c r="Z336" s="5">
        <v>-2.16</v>
      </c>
      <c r="AA336" s="5">
        <v>-13.63</v>
      </c>
      <c r="AB336" s="5">
        <v>20.43</v>
      </c>
      <c r="AC336" s="5">
        <v>1.5</v>
      </c>
      <c r="AD336" s="5">
        <v>9.69</v>
      </c>
      <c r="AE336" s="5">
        <v>-0.88</v>
      </c>
      <c r="AF336" s="5">
        <v>-0.48</v>
      </c>
      <c r="AG336" s="5">
        <v>-0.3</v>
      </c>
      <c r="AH336" s="5">
        <v>-7.0000000000000007E-2</v>
      </c>
      <c r="AI336" s="5">
        <v>0.21</v>
      </c>
      <c r="AJ336" s="5">
        <v>0.14000000000000001</v>
      </c>
      <c r="AK336" s="5">
        <v>0.09</v>
      </c>
      <c r="AL336" s="5">
        <v>0.03</v>
      </c>
      <c r="AM336" s="5">
        <v>0.1</v>
      </c>
      <c r="AN336" s="5">
        <v>0.03</v>
      </c>
      <c r="AO336" s="5">
        <v>-1.07</v>
      </c>
      <c r="AP336" s="5">
        <v>0.62</v>
      </c>
      <c r="AQ336" s="5">
        <v>-0.13</v>
      </c>
      <c r="AR336" s="5">
        <v>0</v>
      </c>
      <c r="AS336" s="5">
        <v>0.05</v>
      </c>
      <c r="AT336" s="5">
        <v>-0.28000000000000003</v>
      </c>
      <c r="AU336" s="5">
        <v>-0.73</v>
      </c>
      <c r="AV336" s="5">
        <v>0.45</v>
      </c>
      <c r="AW336" s="5">
        <v>162.07</v>
      </c>
      <c r="AX336" s="20">
        <v>248.62199999999899</v>
      </c>
      <c r="AY336" s="20">
        <v>222.9665</v>
      </c>
      <c r="AZ336" s="20">
        <v>245.8365</v>
      </c>
      <c r="BA336" s="21">
        <v>16.8</v>
      </c>
      <c r="BB336" s="21">
        <v>2.6</v>
      </c>
      <c r="BC336" s="21">
        <v>15.7</v>
      </c>
      <c r="BD336" s="21">
        <v>99.9</v>
      </c>
    </row>
    <row r="337" spans="2:56" x14ac:dyDescent="0.3">
      <c r="B337" s="3">
        <v>320</v>
      </c>
      <c r="C337" s="3" t="s">
        <v>776</v>
      </c>
      <c r="D337" s="3">
        <v>251843</v>
      </c>
      <c r="E337" s="3">
        <v>232897</v>
      </c>
      <c r="F337" s="5" t="s">
        <v>108</v>
      </c>
      <c r="G337" s="5">
        <v>211503</v>
      </c>
      <c r="H337" s="5">
        <v>233554</v>
      </c>
      <c r="I337" s="5" t="s">
        <v>777</v>
      </c>
      <c r="J337" s="5">
        <v>220306</v>
      </c>
      <c r="K337" s="5" t="s">
        <v>67</v>
      </c>
      <c r="L337" s="5" t="s">
        <v>67</v>
      </c>
      <c r="M337" s="5" t="s">
        <v>81</v>
      </c>
      <c r="N337" s="5">
        <v>6.81</v>
      </c>
      <c r="O337" s="5">
        <v>11.11</v>
      </c>
      <c r="P337" s="5">
        <v>15.21</v>
      </c>
      <c r="Q337" s="5">
        <v>11.74</v>
      </c>
      <c r="R337" s="5">
        <v>2.4500000000000002</v>
      </c>
      <c r="S337" s="5">
        <v>1.87</v>
      </c>
      <c r="T337" s="5">
        <v>2.5099999999999998</v>
      </c>
      <c r="U337" s="5">
        <v>3.16</v>
      </c>
      <c r="V337" s="5">
        <v>16.72</v>
      </c>
      <c r="W337" s="5">
        <v>10.38</v>
      </c>
      <c r="X337" s="5">
        <v>-0.85</v>
      </c>
      <c r="Y337" s="5">
        <v>-1.3</v>
      </c>
      <c r="Z337" s="5">
        <v>-1.48</v>
      </c>
      <c r="AA337" s="5">
        <v>-5.21</v>
      </c>
      <c r="AB337" s="5">
        <v>17.23</v>
      </c>
      <c r="AC337" s="5">
        <v>2.7</v>
      </c>
      <c r="AD337" s="5">
        <v>-17.57</v>
      </c>
      <c r="AE337" s="5">
        <v>-0.91</v>
      </c>
      <c r="AF337" s="5">
        <v>-0.28999999999999998</v>
      </c>
      <c r="AG337" s="5">
        <v>-7.0000000000000007E-2</v>
      </c>
      <c r="AH337" s="5">
        <v>-0.11</v>
      </c>
      <c r="AI337" s="5">
        <v>0.24</v>
      </c>
      <c r="AJ337" s="5">
        <v>0</v>
      </c>
      <c r="AK337" s="5">
        <v>0.06</v>
      </c>
      <c r="AL337" s="5">
        <v>0</v>
      </c>
      <c r="AM337" s="5">
        <v>0.14000000000000001</v>
      </c>
      <c r="AN337" s="5">
        <v>0.05</v>
      </c>
      <c r="AO337" s="5">
        <v>-0.73</v>
      </c>
      <c r="AP337" s="5">
        <v>0.13</v>
      </c>
      <c r="AQ337" s="5">
        <v>0.98</v>
      </c>
      <c r="AR337" s="5">
        <v>0</v>
      </c>
      <c r="AS337" s="5">
        <v>-0.12</v>
      </c>
      <c r="AT337" s="5">
        <v>-0.13</v>
      </c>
      <c r="AU337" s="5">
        <v>-0.31</v>
      </c>
      <c r="AV337" s="5">
        <v>0.39</v>
      </c>
      <c r="AW337" s="5">
        <v>148.79</v>
      </c>
      <c r="AX337" s="20">
        <v>219.64349999999899</v>
      </c>
      <c r="AY337" s="20">
        <v>205.47899999999899</v>
      </c>
      <c r="AZ337" s="20">
        <v>211.8545</v>
      </c>
      <c r="BA337" s="21">
        <v>18.3</v>
      </c>
      <c r="BB337" s="21">
        <v>3.3</v>
      </c>
      <c r="BC337" s="21">
        <v>17.899999999999999</v>
      </c>
      <c r="BD337" s="21">
        <v>99.4</v>
      </c>
    </row>
    <row r="338" spans="2:56" x14ac:dyDescent="0.3">
      <c r="B338" s="3">
        <v>321</v>
      </c>
      <c r="C338" s="3" t="s">
        <v>778</v>
      </c>
      <c r="D338" s="3">
        <v>250793</v>
      </c>
      <c r="E338" s="3">
        <v>231610</v>
      </c>
      <c r="F338" s="5" t="s">
        <v>133</v>
      </c>
      <c r="G338" s="5">
        <v>211503</v>
      </c>
      <c r="H338" s="5">
        <v>221277</v>
      </c>
      <c r="I338" s="5" t="s">
        <v>779</v>
      </c>
      <c r="J338" s="5" t="s">
        <v>822</v>
      </c>
      <c r="K338" s="5" t="s">
        <v>80</v>
      </c>
      <c r="L338" s="5" t="s">
        <v>80</v>
      </c>
      <c r="M338" s="5" t="s">
        <v>81</v>
      </c>
      <c r="N338" s="5">
        <v>3.81</v>
      </c>
      <c r="O338" s="5">
        <v>5.22</v>
      </c>
      <c r="P338" s="5">
        <v>8.8699999999999992</v>
      </c>
      <c r="Q338" s="5">
        <v>7.21</v>
      </c>
      <c r="R338" s="5">
        <v>2.11</v>
      </c>
      <c r="S338" s="5">
        <v>1.72</v>
      </c>
      <c r="T338" s="5">
        <v>1.92</v>
      </c>
      <c r="U338" s="5">
        <v>2.25</v>
      </c>
      <c r="V338" s="5">
        <v>14.39</v>
      </c>
      <c r="W338" s="5">
        <v>8.17</v>
      </c>
      <c r="X338" s="5">
        <v>-1.1399999999999999</v>
      </c>
      <c r="Y338" s="5">
        <v>-1.87</v>
      </c>
      <c r="Z338" s="5">
        <v>-3.74</v>
      </c>
      <c r="AA338" s="5">
        <v>-10.77</v>
      </c>
      <c r="AB338" s="5">
        <v>19.55</v>
      </c>
      <c r="AC338" s="5">
        <v>5.96</v>
      </c>
      <c r="AD338" s="5">
        <v>-13.33</v>
      </c>
      <c r="AE338" s="5">
        <v>-0.57999999999999996</v>
      </c>
      <c r="AF338" s="5">
        <v>-0.09</v>
      </c>
      <c r="AG338" s="5">
        <v>-0.36</v>
      </c>
      <c r="AH338" s="5">
        <v>-0.39</v>
      </c>
      <c r="AI338" s="5">
        <v>0.39</v>
      </c>
      <c r="AJ338" s="5">
        <v>0.45</v>
      </c>
      <c r="AK338" s="5">
        <v>0.09</v>
      </c>
      <c r="AL338" s="5">
        <v>0.06</v>
      </c>
      <c r="AM338" s="5">
        <v>0.2</v>
      </c>
      <c r="AN338" s="5">
        <v>0.09</v>
      </c>
      <c r="AO338" s="5">
        <v>0.37</v>
      </c>
      <c r="AP338" s="5">
        <v>-0.1</v>
      </c>
      <c r="AQ338" s="5">
        <v>0.13</v>
      </c>
      <c r="AR338" s="5">
        <v>0</v>
      </c>
      <c r="AS338" s="5">
        <v>-0.62</v>
      </c>
      <c r="AT338" s="5">
        <v>-1.08</v>
      </c>
      <c r="AU338" s="5">
        <v>-0.93</v>
      </c>
      <c r="AV338" s="5">
        <v>0.3</v>
      </c>
      <c r="AW338" s="5">
        <v>154.37</v>
      </c>
      <c r="AX338" s="20">
        <v>248.63299999999899</v>
      </c>
      <c r="AY338" s="20">
        <v>224.77449999999999</v>
      </c>
      <c r="AZ338" s="20">
        <v>238.82399999999899</v>
      </c>
      <c r="BA338" s="21">
        <v>17.2</v>
      </c>
      <c r="BB338" s="21">
        <v>2.6</v>
      </c>
      <c r="BC338" s="21">
        <v>15.2</v>
      </c>
      <c r="BD338" s="21">
        <v>99.7</v>
      </c>
    </row>
    <row r="339" spans="2:56" x14ac:dyDescent="0.3">
      <c r="B339" s="3">
        <v>322</v>
      </c>
      <c r="C339" s="3" t="s">
        <v>780</v>
      </c>
      <c r="D339" s="3">
        <v>251441</v>
      </c>
      <c r="E339" s="3">
        <v>231208</v>
      </c>
      <c r="F339" s="5" t="s">
        <v>85</v>
      </c>
      <c r="G339" s="5">
        <v>201212</v>
      </c>
      <c r="H339" s="5">
        <v>230500</v>
      </c>
      <c r="I339" s="5" t="s">
        <v>375</v>
      </c>
      <c r="J339" s="5">
        <v>211668</v>
      </c>
      <c r="K339" s="5" t="s">
        <v>80</v>
      </c>
      <c r="L339" s="5" t="s">
        <v>80</v>
      </c>
      <c r="M339" s="5" t="s">
        <v>81</v>
      </c>
      <c r="N339" s="5">
        <v>5.53</v>
      </c>
      <c r="O339" s="5">
        <v>8.93</v>
      </c>
      <c r="P339" s="5">
        <v>11.59</v>
      </c>
      <c r="Q339" s="5">
        <v>10.29</v>
      </c>
      <c r="R339" s="5">
        <v>1.4</v>
      </c>
      <c r="S339" s="5">
        <v>1.1200000000000001</v>
      </c>
      <c r="T339" s="5">
        <v>1.81</v>
      </c>
      <c r="U339" s="5">
        <v>1.94</v>
      </c>
      <c r="V339" s="5">
        <v>21.5</v>
      </c>
      <c r="W339" s="5">
        <v>13.76</v>
      </c>
      <c r="X339" s="5">
        <v>-0.42</v>
      </c>
      <c r="Y339" s="5">
        <v>-0.98</v>
      </c>
      <c r="Z339" s="5">
        <v>-1.61</v>
      </c>
      <c r="AA339" s="5">
        <v>-14.39</v>
      </c>
      <c r="AB339" s="5">
        <v>19.829999999999998</v>
      </c>
      <c r="AC339" s="5">
        <v>1.36</v>
      </c>
      <c r="AD339" s="5">
        <v>-65.55</v>
      </c>
      <c r="AE339" s="5">
        <v>-0.75</v>
      </c>
      <c r="AF339" s="5">
        <v>-0.09</v>
      </c>
      <c r="AG339" s="5">
        <v>-0.1</v>
      </c>
      <c r="AH339" s="5">
        <v>0.01</v>
      </c>
      <c r="AI339" s="5">
        <v>0.25</v>
      </c>
      <c r="AJ339" s="5">
        <v>0.06</v>
      </c>
      <c r="AK339" s="5">
        <v>0.09</v>
      </c>
      <c r="AL339" s="5">
        <v>-0.01</v>
      </c>
      <c r="AM339" s="5">
        <v>0.08</v>
      </c>
      <c r="AN339" s="5">
        <v>0.06</v>
      </c>
      <c r="AO339" s="5">
        <v>0.12</v>
      </c>
      <c r="AP339" s="5">
        <v>-0.44</v>
      </c>
      <c r="AQ339" s="5">
        <v>1.77</v>
      </c>
      <c r="AR339" s="5">
        <v>0</v>
      </c>
      <c r="AS339" s="5">
        <v>-0.4</v>
      </c>
      <c r="AT339" s="5">
        <v>-0.46</v>
      </c>
      <c r="AU339" s="5">
        <v>-0.17</v>
      </c>
      <c r="AV339" s="5">
        <v>0.31</v>
      </c>
      <c r="AW339" s="5">
        <v>161.25</v>
      </c>
      <c r="AX339" s="20">
        <v>226.0855</v>
      </c>
      <c r="AY339" s="20">
        <v>206.96350000000001</v>
      </c>
      <c r="AZ339" s="20">
        <v>216.3485</v>
      </c>
      <c r="BA339" s="21">
        <v>18.3</v>
      </c>
      <c r="BB339" s="21">
        <v>3.3</v>
      </c>
      <c r="BC339" s="21">
        <v>18.2</v>
      </c>
      <c r="BD339" s="21">
        <v>99.6</v>
      </c>
    </row>
    <row r="340" spans="2:56" x14ac:dyDescent="0.3">
      <c r="B340" s="3">
        <v>323</v>
      </c>
      <c r="C340" s="3" t="s">
        <v>781</v>
      </c>
      <c r="D340" s="3">
        <v>251038</v>
      </c>
      <c r="E340" s="3">
        <v>230511</v>
      </c>
      <c r="F340" s="5" t="s">
        <v>113</v>
      </c>
      <c r="G340" s="5">
        <v>211938</v>
      </c>
      <c r="H340" s="5">
        <v>203630</v>
      </c>
      <c r="I340" s="5" t="s">
        <v>782</v>
      </c>
      <c r="J340" s="5">
        <v>162104</v>
      </c>
      <c r="K340" s="5" t="s">
        <v>80</v>
      </c>
      <c r="L340" s="5" t="s">
        <v>80</v>
      </c>
      <c r="M340" s="5" t="s">
        <v>81</v>
      </c>
      <c r="N340" s="5">
        <v>6.29</v>
      </c>
      <c r="O340" s="5">
        <v>10.41</v>
      </c>
      <c r="P340" s="5">
        <v>14.28</v>
      </c>
      <c r="Q340" s="5">
        <v>10.97</v>
      </c>
      <c r="R340" s="5">
        <v>1.7</v>
      </c>
      <c r="S340" s="5">
        <v>1.21</v>
      </c>
      <c r="T340" s="5">
        <v>0.39</v>
      </c>
      <c r="U340" s="5">
        <v>0.56000000000000005</v>
      </c>
      <c r="V340" s="5">
        <v>10.16</v>
      </c>
      <c r="W340" s="5">
        <v>11.66</v>
      </c>
      <c r="X340" s="5">
        <v>-1.51</v>
      </c>
      <c r="Y340" s="5">
        <v>-2.04</v>
      </c>
      <c r="Z340" s="5">
        <v>-1.1299999999999999</v>
      </c>
      <c r="AA340" s="5">
        <v>-9.35</v>
      </c>
      <c r="AB340" s="5">
        <v>12.92</v>
      </c>
      <c r="AC340" s="5">
        <v>-4.42</v>
      </c>
      <c r="AD340" s="5">
        <v>-36.799999999999997</v>
      </c>
      <c r="AE340" s="5">
        <v>-1.1299999999999999</v>
      </c>
      <c r="AF340" s="5">
        <v>-0.25</v>
      </c>
      <c r="AG340" s="5">
        <v>-0.18</v>
      </c>
      <c r="AH340" s="5">
        <v>-0.35</v>
      </c>
      <c r="AI340" s="5">
        <v>0.24</v>
      </c>
      <c r="AJ340" s="5">
        <v>0.14000000000000001</v>
      </c>
      <c r="AK340" s="5">
        <v>0.04</v>
      </c>
      <c r="AL340" s="5">
        <v>0.05</v>
      </c>
      <c r="AM340" s="5">
        <v>0.19</v>
      </c>
      <c r="AN340" s="5">
        <v>0.03</v>
      </c>
      <c r="AO340" s="5">
        <v>-1.01</v>
      </c>
      <c r="AP340" s="5">
        <v>0.37</v>
      </c>
      <c r="AQ340" s="5">
        <v>2.08</v>
      </c>
      <c r="AR340" s="5">
        <v>0</v>
      </c>
      <c r="AS340" s="5">
        <v>-0.72</v>
      </c>
      <c r="AT340" s="5">
        <v>-1.28</v>
      </c>
      <c r="AU340" s="5">
        <v>-0.55000000000000004</v>
      </c>
      <c r="AV340" s="5">
        <v>0.34</v>
      </c>
      <c r="AW340" s="5">
        <v>152.54</v>
      </c>
      <c r="AX340" s="20">
        <v>226.02199999999999</v>
      </c>
      <c r="AY340" s="20">
        <v>210.52449999999999</v>
      </c>
      <c r="AZ340" s="20">
        <v>225.65700000000001</v>
      </c>
      <c r="BA340" s="21">
        <v>17.399999999999999</v>
      </c>
      <c r="BB340" s="21">
        <v>2.6</v>
      </c>
      <c r="BC340" s="21">
        <v>15</v>
      </c>
      <c r="BD340" s="21">
        <v>100</v>
      </c>
    </row>
    <row r="341" spans="2:56" x14ac:dyDescent="0.3">
      <c r="B341" s="3">
        <v>324</v>
      </c>
      <c r="C341" s="3" t="s">
        <v>783</v>
      </c>
      <c r="D341" s="3">
        <v>250680</v>
      </c>
      <c r="E341" s="3">
        <v>230568</v>
      </c>
      <c r="F341" s="5" t="s">
        <v>274</v>
      </c>
      <c r="G341" s="5">
        <v>210997</v>
      </c>
      <c r="H341" s="5">
        <v>221917</v>
      </c>
      <c r="I341" s="5" t="s">
        <v>651</v>
      </c>
      <c r="J341" s="5" t="s">
        <v>822</v>
      </c>
      <c r="K341" s="5" t="s">
        <v>80</v>
      </c>
      <c r="L341" s="5" t="s">
        <v>80</v>
      </c>
      <c r="M341" s="5" t="s">
        <v>81</v>
      </c>
      <c r="N341" s="5">
        <v>5.24</v>
      </c>
      <c r="O341" s="5">
        <v>7.64</v>
      </c>
      <c r="P341" s="5">
        <v>9.61</v>
      </c>
      <c r="Q341" s="5">
        <v>6.47</v>
      </c>
      <c r="R341" s="5">
        <v>1.53</v>
      </c>
      <c r="S341" s="5">
        <v>1.1000000000000001</v>
      </c>
      <c r="T341" s="5">
        <v>1.44</v>
      </c>
      <c r="U341" s="5">
        <v>1.64</v>
      </c>
      <c r="V341" s="5">
        <v>30.12</v>
      </c>
      <c r="W341" s="5">
        <v>20.04</v>
      </c>
      <c r="X341" s="5">
        <v>-0.09</v>
      </c>
      <c r="Y341" s="5">
        <v>-0.33</v>
      </c>
      <c r="Z341" s="5">
        <v>-0.39</v>
      </c>
      <c r="AA341" s="5">
        <v>-18.190000000000001</v>
      </c>
      <c r="AB341" s="5">
        <v>21.43</v>
      </c>
      <c r="AC341" s="5">
        <v>-0.98</v>
      </c>
      <c r="AD341" s="5">
        <v>12.44</v>
      </c>
      <c r="AE341" s="5">
        <v>-1.28</v>
      </c>
      <c r="AF341" s="5">
        <v>-0.59</v>
      </c>
      <c r="AG341" s="5">
        <v>-0.38</v>
      </c>
      <c r="AH341" s="5">
        <v>-0.28999999999999998</v>
      </c>
      <c r="AI341" s="5">
        <v>0.28999999999999998</v>
      </c>
      <c r="AJ341" s="5">
        <v>0.01</v>
      </c>
      <c r="AK341" s="5">
        <v>0.08</v>
      </c>
      <c r="AL341" s="5">
        <v>-0.03</v>
      </c>
      <c r="AM341" s="5">
        <v>0.16</v>
      </c>
      <c r="AN341" s="5">
        <v>0.05</v>
      </c>
      <c r="AO341" s="5">
        <v>-0.16</v>
      </c>
      <c r="AP341" s="5">
        <v>-0.14000000000000001</v>
      </c>
      <c r="AQ341" s="5">
        <v>0.33</v>
      </c>
      <c r="AR341" s="5">
        <v>0</v>
      </c>
      <c r="AS341" s="5">
        <v>-0.71</v>
      </c>
      <c r="AT341" s="5">
        <v>-1.27</v>
      </c>
      <c r="AU341" s="5">
        <v>-0.77</v>
      </c>
      <c r="AV341" s="5">
        <v>0.32</v>
      </c>
      <c r="AW341" s="5">
        <v>155.63</v>
      </c>
      <c r="AX341" s="20">
        <v>240.03049999999999</v>
      </c>
      <c r="AY341" s="20">
        <v>217.47049999999999</v>
      </c>
      <c r="AZ341" s="20">
        <v>228.55849999999899</v>
      </c>
      <c r="BA341" s="21">
        <v>19</v>
      </c>
      <c r="BB341" s="21">
        <v>3.2</v>
      </c>
      <c r="BC341" s="21">
        <v>16.7</v>
      </c>
      <c r="BD341" s="21">
        <v>99.6</v>
      </c>
    </row>
    <row r="342" spans="2:56" x14ac:dyDescent="0.3">
      <c r="B342" s="3">
        <v>325</v>
      </c>
      <c r="C342" s="3" t="s">
        <v>784</v>
      </c>
      <c r="D342" s="3">
        <v>250380</v>
      </c>
      <c r="E342" s="3">
        <v>230511</v>
      </c>
      <c r="F342" s="5" t="s">
        <v>113</v>
      </c>
      <c r="G342" s="5">
        <v>211938</v>
      </c>
      <c r="H342" s="5">
        <v>210908</v>
      </c>
      <c r="I342" s="5" t="s">
        <v>391</v>
      </c>
      <c r="J342" s="5" t="s">
        <v>834</v>
      </c>
      <c r="K342" s="5" t="s">
        <v>80</v>
      </c>
      <c r="L342" s="5" t="s">
        <v>80</v>
      </c>
      <c r="M342" s="5" t="s">
        <v>81</v>
      </c>
      <c r="N342" s="5">
        <v>7.72</v>
      </c>
      <c r="O342" s="5">
        <v>10.81</v>
      </c>
      <c r="P342" s="5">
        <v>12.76</v>
      </c>
      <c r="Q342" s="5">
        <v>9.8699999999999992</v>
      </c>
      <c r="R342" s="5">
        <v>1.43</v>
      </c>
      <c r="S342" s="5">
        <v>1.01</v>
      </c>
      <c r="T342" s="5">
        <v>1</v>
      </c>
      <c r="U342" s="5">
        <v>1.45</v>
      </c>
      <c r="V342" s="5">
        <v>18.82</v>
      </c>
      <c r="W342" s="5">
        <v>13.82</v>
      </c>
      <c r="X342" s="5">
        <v>-0.66</v>
      </c>
      <c r="Y342" s="5">
        <v>-1.1399999999999999</v>
      </c>
      <c r="Z342" s="5">
        <v>-0.87</v>
      </c>
      <c r="AA342" s="5">
        <v>-16.02</v>
      </c>
      <c r="AB342" s="5">
        <v>19.57</v>
      </c>
      <c r="AC342" s="5">
        <v>-0.67</v>
      </c>
      <c r="AD342" s="5">
        <v>-24.13</v>
      </c>
      <c r="AE342" s="5">
        <v>-0.86</v>
      </c>
      <c r="AF342" s="5">
        <v>-0.1</v>
      </c>
      <c r="AG342" s="5">
        <v>0.39</v>
      </c>
      <c r="AH342" s="5">
        <v>-0.11</v>
      </c>
      <c r="AI342" s="5">
        <v>0.27</v>
      </c>
      <c r="AJ342" s="5">
        <v>0.16</v>
      </c>
      <c r="AK342" s="5">
        <v>0.06</v>
      </c>
      <c r="AL342" s="5">
        <v>0.06</v>
      </c>
      <c r="AM342" s="5">
        <v>0.16</v>
      </c>
      <c r="AN342" s="5">
        <v>0.06</v>
      </c>
      <c r="AO342" s="5">
        <v>-0.84</v>
      </c>
      <c r="AP342" s="5">
        <v>0.21</v>
      </c>
      <c r="AQ342" s="5">
        <v>3.01</v>
      </c>
      <c r="AR342" s="5">
        <v>0</v>
      </c>
      <c r="AS342" s="5">
        <v>-0.49</v>
      </c>
      <c r="AT342" s="5">
        <v>-0.31</v>
      </c>
      <c r="AU342" s="5">
        <v>-0.59</v>
      </c>
      <c r="AV342" s="5">
        <v>0.34</v>
      </c>
      <c r="AW342" s="5">
        <v>158.33000000000001</v>
      </c>
      <c r="AX342" s="20">
        <v>219.2645</v>
      </c>
      <c r="AY342" s="20">
        <v>205.07749999999999</v>
      </c>
      <c r="AZ342" s="20">
        <v>212.0095</v>
      </c>
      <c r="BA342" s="21">
        <v>18.899999999999999</v>
      </c>
      <c r="BB342" s="21">
        <v>3.6</v>
      </c>
      <c r="BC342" s="21">
        <v>18.8</v>
      </c>
      <c r="BD342" s="21">
        <v>99.4</v>
      </c>
    </row>
    <row r="343" spans="2:56" x14ac:dyDescent="0.3">
      <c r="B343" s="3">
        <v>326</v>
      </c>
      <c r="C343" s="3" t="s">
        <v>785</v>
      </c>
      <c r="D343" s="3">
        <v>250648</v>
      </c>
      <c r="E343" s="3">
        <v>232717</v>
      </c>
      <c r="F343" s="5" t="s">
        <v>174</v>
      </c>
      <c r="G343" s="5">
        <v>211558</v>
      </c>
      <c r="H343" s="5">
        <v>222711</v>
      </c>
      <c r="I343" s="5" t="s">
        <v>786</v>
      </c>
      <c r="J343" s="5">
        <v>201212</v>
      </c>
      <c r="K343" s="5" t="s">
        <v>80</v>
      </c>
      <c r="L343" s="5" t="s">
        <v>80</v>
      </c>
      <c r="M343" s="5" t="s">
        <v>81</v>
      </c>
      <c r="N343" s="5">
        <v>3.6</v>
      </c>
      <c r="O343" s="5">
        <v>4.53</v>
      </c>
      <c r="P343" s="5">
        <v>7.12</v>
      </c>
      <c r="Q343" s="5">
        <v>3.07</v>
      </c>
      <c r="R343" s="5">
        <v>2.76</v>
      </c>
      <c r="S343" s="5">
        <v>1.95</v>
      </c>
      <c r="T343" s="5">
        <v>3.92</v>
      </c>
      <c r="U343" s="5">
        <v>4.2300000000000004</v>
      </c>
      <c r="V343" s="5">
        <v>16.11</v>
      </c>
      <c r="W343" s="5">
        <v>8.83</v>
      </c>
      <c r="X343" s="5">
        <v>-0.22</v>
      </c>
      <c r="Y343" s="5">
        <v>-0.47</v>
      </c>
      <c r="Z343" s="5">
        <v>-2.52</v>
      </c>
      <c r="AA343" s="5">
        <v>-13.97</v>
      </c>
      <c r="AB343" s="5">
        <v>16.39</v>
      </c>
      <c r="AC343" s="5">
        <v>3.66</v>
      </c>
      <c r="AD343" s="5">
        <v>-14.18</v>
      </c>
      <c r="AE343" s="5">
        <v>-1.01</v>
      </c>
      <c r="AF343" s="5">
        <v>-0.42</v>
      </c>
      <c r="AG343" s="5">
        <v>7.0000000000000007E-2</v>
      </c>
      <c r="AH343" s="5">
        <v>-0.04</v>
      </c>
      <c r="AI343" s="5">
        <v>0.28999999999999998</v>
      </c>
      <c r="AJ343" s="5">
        <v>0.15</v>
      </c>
      <c r="AK343" s="5">
        <v>0.08</v>
      </c>
      <c r="AL343" s="5">
        <v>-0.02</v>
      </c>
      <c r="AM343" s="5">
        <v>7.0000000000000007E-2</v>
      </c>
      <c r="AN343" s="5">
        <v>0.1</v>
      </c>
      <c r="AO343" s="5">
        <v>1.33</v>
      </c>
      <c r="AP343" s="5">
        <v>0.18</v>
      </c>
      <c r="AQ343" s="5">
        <v>-1.21</v>
      </c>
      <c r="AR343" s="5">
        <v>0</v>
      </c>
      <c r="AS343" s="5">
        <v>-0.19</v>
      </c>
      <c r="AT343" s="5">
        <v>-0.21</v>
      </c>
      <c r="AU343" s="5">
        <v>-0.56999999999999995</v>
      </c>
      <c r="AV343" s="5">
        <v>0.42</v>
      </c>
      <c r="AW343" s="5">
        <v>149.47</v>
      </c>
      <c r="AX343" s="20">
        <v>219.37349999999901</v>
      </c>
      <c r="AY343" s="20">
        <v>206.21749999999901</v>
      </c>
      <c r="AZ343" s="20">
        <v>207.49549999999999</v>
      </c>
      <c r="BA343" s="21">
        <v>19.5</v>
      </c>
      <c r="BB343" s="21">
        <v>3.1</v>
      </c>
      <c r="BC343" s="21">
        <v>15.8</v>
      </c>
      <c r="BD343" s="21">
        <v>99.5</v>
      </c>
    </row>
    <row r="344" spans="2:56" hidden="1" x14ac:dyDescent="0.3">
      <c r="B344" s="3">
        <v>327</v>
      </c>
      <c r="C344" s="3" t="s">
        <v>787</v>
      </c>
      <c r="D344" s="3">
        <v>251294</v>
      </c>
      <c r="E344" s="3">
        <v>231610</v>
      </c>
      <c r="F344" s="5" t="s">
        <v>133</v>
      </c>
      <c r="G344" s="5">
        <v>211503</v>
      </c>
      <c r="H344" s="5">
        <v>211048</v>
      </c>
      <c r="I344" s="5" t="s">
        <v>788</v>
      </c>
      <c r="J344" s="5">
        <v>190159</v>
      </c>
      <c r="K344" s="5" t="s">
        <v>80</v>
      </c>
      <c r="L344" s="5" t="s">
        <v>67</v>
      </c>
      <c r="M344" s="5" t="s">
        <v>81</v>
      </c>
      <c r="N344" s="5">
        <v>7.28</v>
      </c>
      <c r="O344" s="5">
        <v>8.85</v>
      </c>
      <c r="P344" s="5">
        <v>11.67</v>
      </c>
      <c r="Q344" s="5">
        <v>9.66</v>
      </c>
      <c r="R344" s="5">
        <v>0.12</v>
      </c>
      <c r="S344" s="5">
        <v>0.05</v>
      </c>
      <c r="T344" s="5">
        <v>1.76</v>
      </c>
      <c r="U344" s="5">
        <v>2.19</v>
      </c>
      <c r="V344" s="5">
        <v>21.82</v>
      </c>
      <c r="W344" s="5">
        <v>12.53</v>
      </c>
      <c r="X344" s="5">
        <v>-0.28999999999999998</v>
      </c>
      <c r="Y344" s="5">
        <v>-0.33</v>
      </c>
      <c r="Z344" s="5">
        <v>-1.8</v>
      </c>
      <c r="AA344" s="5">
        <v>-9.44</v>
      </c>
      <c r="AB344" s="5">
        <v>17.25</v>
      </c>
      <c r="AC344" s="5">
        <v>0.99</v>
      </c>
      <c r="AD344" s="5">
        <v>-24.51</v>
      </c>
      <c r="AE344" s="5">
        <v>-0.8</v>
      </c>
      <c r="AF344" s="5">
        <v>-0.53</v>
      </c>
      <c r="AG344" s="5">
        <v>-0.15</v>
      </c>
      <c r="AH344" s="5">
        <v>-0.02</v>
      </c>
      <c r="AI344" s="5">
        <v>0.17</v>
      </c>
      <c r="AJ344" s="5">
        <v>0.21</v>
      </c>
      <c r="AK344" s="5">
        <v>0.03</v>
      </c>
      <c r="AL344" s="5">
        <v>-0.02</v>
      </c>
      <c r="AM344" s="5">
        <v>0.05</v>
      </c>
      <c r="AN344" s="5">
        <v>0.08</v>
      </c>
      <c r="AO344" s="5">
        <v>-0.33</v>
      </c>
      <c r="AP344" s="5">
        <v>-1.51</v>
      </c>
      <c r="AQ344" s="5">
        <v>6.61</v>
      </c>
      <c r="AR344" s="5">
        <v>0</v>
      </c>
      <c r="AS344" s="5">
        <v>-0.45</v>
      </c>
      <c r="AT344" s="5">
        <v>-0.61</v>
      </c>
      <c r="AU344" s="5">
        <v>-0.3</v>
      </c>
      <c r="AV344" s="5">
        <v>0.19</v>
      </c>
      <c r="AW344" s="5">
        <v>152.79</v>
      </c>
      <c r="AX344" s="20">
        <v>211.17150000000001</v>
      </c>
      <c r="AY344" s="20">
        <v>195.67699999999999</v>
      </c>
      <c r="AZ344" s="20">
        <v>201.49700000000001</v>
      </c>
      <c r="BA344" s="21">
        <v>17.899999999999999</v>
      </c>
      <c r="BB344" s="21">
        <v>3.2</v>
      </c>
      <c r="BC344" s="21">
        <v>17.899999999999999</v>
      </c>
      <c r="BD344" s="21">
        <v>99.4</v>
      </c>
    </row>
    <row r="345" spans="2:56" hidden="1" x14ac:dyDescent="0.3">
      <c r="B345" s="3">
        <v>328</v>
      </c>
      <c r="C345" s="3" t="s">
        <v>789</v>
      </c>
      <c r="D345" s="3">
        <v>250188</v>
      </c>
      <c r="E345" s="3">
        <v>231610</v>
      </c>
      <c r="F345" s="5" t="s">
        <v>133</v>
      </c>
      <c r="G345" s="5">
        <v>211503</v>
      </c>
      <c r="H345" s="5">
        <v>203544</v>
      </c>
      <c r="I345" s="5" t="s">
        <v>790</v>
      </c>
      <c r="J345" s="5">
        <v>180417</v>
      </c>
      <c r="K345" s="5" t="s">
        <v>67</v>
      </c>
      <c r="L345" s="5" t="s">
        <v>67</v>
      </c>
      <c r="M345" s="5" t="s">
        <v>153</v>
      </c>
      <c r="N345" s="5">
        <v>1.93</v>
      </c>
      <c r="O345" s="5">
        <v>3.82</v>
      </c>
      <c r="P345" s="5">
        <v>5.9</v>
      </c>
      <c r="Q345" s="5">
        <v>4.43</v>
      </c>
      <c r="R345" s="5">
        <v>1.84</v>
      </c>
      <c r="S345" s="5">
        <v>1.0900000000000001</v>
      </c>
      <c r="T345" s="5">
        <v>2.0499999999999998</v>
      </c>
      <c r="U345" s="5">
        <v>2</v>
      </c>
      <c r="V345" s="5">
        <v>15.35</v>
      </c>
      <c r="W345" s="5">
        <v>13.94</v>
      </c>
      <c r="X345" s="5">
        <v>-7.0000000000000007E-2</v>
      </c>
      <c r="Y345" s="5">
        <v>-0.44</v>
      </c>
      <c r="Z345" s="5">
        <v>-2.2400000000000002</v>
      </c>
      <c r="AA345" s="5">
        <v>-12.07</v>
      </c>
      <c r="AB345" s="5">
        <v>17.899999999999999</v>
      </c>
      <c r="AC345" s="5">
        <v>-0.54</v>
      </c>
      <c r="AD345" s="5">
        <v>-34.21</v>
      </c>
      <c r="AE345" s="5">
        <v>-0.6</v>
      </c>
      <c r="AF345" s="5">
        <v>-0.22</v>
      </c>
      <c r="AG345" s="5">
        <v>-0.11</v>
      </c>
      <c r="AH345" s="5">
        <v>-0.24</v>
      </c>
      <c r="AI345" s="5">
        <v>0.22</v>
      </c>
      <c r="AJ345" s="5">
        <v>0.37</v>
      </c>
      <c r="AK345" s="5">
        <v>7.0000000000000007E-2</v>
      </c>
      <c r="AL345" s="5">
        <v>0</v>
      </c>
      <c r="AM345" s="5">
        <v>0.02</v>
      </c>
      <c r="AN345" s="5">
        <v>0.09</v>
      </c>
      <c r="AO345" s="5">
        <v>0.77</v>
      </c>
      <c r="AP345" s="5">
        <v>0.61</v>
      </c>
      <c r="AQ345" s="5">
        <v>-3.79</v>
      </c>
      <c r="AR345" s="5">
        <v>0</v>
      </c>
      <c r="AS345" s="5">
        <v>-0.35</v>
      </c>
      <c r="AT345" s="5">
        <v>-0.56999999999999995</v>
      </c>
      <c r="AU345" s="5">
        <v>-0.61</v>
      </c>
      <c r="AV345" s="5">
        <v>0.24</v>
      </c>
      <c r="AW345" s="5">
        <v>143.94999999999999</v>
      </c>
      <c r="AX345" s="20">
        <v>213.05199999999999</v>
      </c>
      <c r="AY345" s="20">
        <v>195.98349999999999</v>
      </c>
      <c r="AZ345" s="20">
        <v>201.11349999999999</v>
      </c>
      <c r="BA345" s="21">
        <v>19</v>
      </c>
      <c r="BB345" s="21">
        <v>2.7</v>
      </c>
      <c r="BC345" s="21">
        <v>14.5</v>
      </c>
      <c r="BD345" s="21">
        <v>99.8</v>
      </c>
    </row>
    <row r="346" spans="2:56" x14ac:dyDescent="0.3">
      <c r="B346" s="3">
        <v>329</v>
      </c>
      <c r="C346" s="3" t="s">
        <v>791</v>
      </c>
      <c r="D346" s="3">
        <v>251603</v>
      </c>
      <c r="E346" s="3">
        <v>231892</v>
      </c>
      <c r="F346" s="5" t="s">
        <v>199</v>
      </c>
      <c r="G346" s="5">
        <v>220638</v>
      </c>
      <c r="H346" s="5">
        <v>231810</v>
      </c>
      <c r="I346" s="5" t="s">
        <v>792</v>
      </c>
      <c r="J346" s="5">
        <v>220962</v>
      </c>
      <c r="K346" s="5" t="s">
        <v>80</v>
      </c>
      <c r="L346" s="5" t="s">
        <v>80</v>
      </c>
      <c r="M346" s="5" t="s">
        <v>153</v>
      </c>
      <c r="N346" s="5">
        <v>5.41</v>
      </c>
      <c r="O346" s="5">
        <v>9.68</v>
      </c>
      <c r="P346" s="5">
        <v>12.81</v>
      </c>
      <c r="Q346" s="5">
        <v>8.9700000000000006</v>
      </c>
      <c r="R346" s="5">
        <v>1.2</v>
      </c>
      <c r="S346" s="5">
        <v>0.69</v>
      </c>
      <c r="T346" s="5">
        <v>0.49</v>
      </c>
      <c r="U346" s="5">
        <v>0.4</v>
      </c>
      <c r="V346" s="5">
        <v>25.12</v>
      </c>
      <c r="W346" s="5">
        <v>14.95</v>
      </c>
      <c r="X346" s="5">
        <v>0.31</v>
      </c>
      <c r="Y346" s="5">
        <v>0.04</v>
      </c>
      <c r="Z346" s="5">
        <v>-2.48</v>
      </c>
      <c r="AA346" s="5">
        <v>-15.98</v>
      </c>
      <c r="AB346" s="5">
        <v>21.57</v>
      </c>
      <c r="AC346" s="5">
        <v>5.32</v>
      </c>
      <c r="AD346" s="5">
        <v>-45.11</v>
      </c>
      <c r="AE346" s="5">
        <v>-1.04</v>
      </c>
      <c r="AF346" s="5">
        <v>-0.93</v>
      </c>
      <c r="AG346" s="5">
        <v>-0.32</v>
      </c>
      <c r="AH346" s="5">
        <v>-0.32</v>
      </c>
      <c r="AI346" s="5">
        <v>0.31</v>
      </c>
      <c r="AJ346" s="5">
        <v>0.28000000000000003</v>
      </c>
      <c r="AK346" s="5">
        <v>0.08</v>
      </c>
      <c r="AL346" s="5">
        <v>0.09</v>
      </c>
      <c r="AM346" s="5">
        <v>0.18</v>
      </c>
      <c r="AN346" s="5">
        <v>0.06</v>
      </c>
      <c r="AO346" s="5">
        <v>-0.45</v>
      </c>
      <c r="AP346" s="5">
        <v>-0.38</v>
      </c>
      <c r="AQ346" s="5">
        <v>3.37</v>
      </c>
      <c r="AR346" s="5">
        <v>0</v>
      </c>
      <c r="AS346" s="5">
        <v>-0.4</v>
      </c>
      <c r="AT346" s="5">
        <v>0.05</v>
      </c>
      <c r="AU346" s="5">
        <v>-0.51</v>
      </c>
      <c r="AV346" s="5">
        <v>0.2</v>
      </c>
      <c r="AW346" s="5">
        <v>161.38</v>
      </c>
      <c r="AX346" s="20">
        <v>234.90700000000001</v>
      </c>
      <c r="AY346" s="20">
        <v>217.65649999999999</v>
      </c>
      <c r="AZ346" s="20">
        <v>218.51749999999899</v>
      </c>
      <c r="BA346" s="21">
        <v>19</v>
      </c>
      <c r="BB346" s="21">
        <v>3.1</v>
      </c>
      <c r="BC346" s="21">
        <v>16.399999999999999</v>
      </c>
      <c r="BD346" s="21">
        <v>99.5</v>
      </c>
    </row>
    <row r="347" spans="2:56" x14ac:dyDescent="0.3">
      <c r="B347" s="3">
        <v>330</v>
      </c>
      <c r="C347" s="3" t="s">
        <v>793</v>
      </c>
      <c r="D347" s="3">
        <v>251553</v>
      </c>
      <c r="E347" s="3">
        <v>231417</v>
      </c>
      <c r="F347" s="5" t="s">
        <v>125</v>
      </c>
      <c r="G347" s="5">
        <v>221267</v>
      </c>
      <c r="H347" s="5">
        <v>230744</v>
      </c>
      <c r="I347" s="5" t="s">
        <v>794</v>
      </c>
      <c r="J347" s="5">
        <v>200870</v>
      </c>
      <c r="K347" s="5" t="s">
        <v>80</v>
      </c>
      <c r="L347" s="5" t="s">
        <v>80</v>
      </c>
      <c r="M347" s="5" t="s">
        <v>153</v>
      </c>
      <c r="N347" s="5">
        <v>6.73</v>
      </c>
      <c r="O347" s="5">
        <v>7.91</v>
      </c>
      <c r="P347" s="5">
        <v>8.35</v>
      </c>
      <c r="Q347" s="5">
        <v>3.12</v>
      </c>
      <c r="R347" s="5">
        <v>3.06</v>
      </c>
      <c r="S347" s="5">
        <v>2.08</v>
      </c>
      <c r="T347" s="5">
        <v>2.65</v>
      </c>
      <c r="U347" s="5">
        <v>3</v>
      </c>
      <c r="V347" s="5">
        <v>24.07</v>
      </c>
      <c r="W347" s="5">
        <v>18.489999999999998</v>
      </c>
      <c r="X347" s="5">
        <v>-0.91</v>
      </c>
      <c r="Y347" s="5">
        <v>-1.24</v>
      </c>
      <c r="Z347" s="5">
        <v>-1.46</v>
      </c>
      <c r="AA347" s="5">
        <v>-16.16</v>
      </c>
      <c r="AB347" s="5">
        <v>25.23</v>
      </c>
      <c r="AC347" s="5">
        <v>0.23</v>
      </c>
      <c r="AD347" s="5">
        <v>-39.94</v>
      </c>
      <c r="AE347" s="5">
        <v>-1.02</v>
      </c>
      <c r="AF347" s="5">
        <v>-0.3</v>
      </c>
      <c r="AG347" s="5">
        <v>0.32</v>
      </c>
      <c r="AH347" s="5">
        <v>-0.17</v>
      </c>
      <c r="AI347" s="5">
        <v>0.27</v>
      </c>
      <c r="AJ347" s="5">
        <v>0.28000000000000003</v>
      </c>
      <c r="AK347" s="5">
        <v>0.08</v>
      </c>
      <c r="AL347" s="5">
        <v>0.04</v>
      </c>
      <c r="AM347" s="5">
        <v>0.11</v>
      </c>
      <c r="AN347" s="5">
        <v>0.06</v>
      </c>
      <c r="AO347" s="5">
        <v>0.41</v>
      </c>
      <c r="AP347" s="5">
        <v>0.91</v>
      </c>
      <c r="AQ347" s="5">
        <v>-0.74</v>
      </c>
      <c r="AR347" s="5">
        <v>0</v>
      </c>
      <c r="AS347" s="5">
        <v>-0.44</v>
      </c>
      <c r="AT347" s="5">
        <v>-0.51</v>
      </c>
      <c r="AU347" s="5">
        <v>-0.74</v>
      </c>
      <c r="AV347" s="5">
        <v>0.39</v>
      </c>
      <c r="AW347" s="5">
        <v>159.88</v>
      </c>
      <c r="AX347" s="20">
        <v>261.988</v>
      </c>
      <c r="AY347" s="20">
        <v>239.60900000000001</v>
      </c>
      <c r="AZ347" s="20">
        <v>251.398</v>
      </c>
      <c r="BA347" s="21">
        <v>17.8</v>
      </c>
      <c r="BB347" s="21">
        <v>3</v>
      </c>
      <c r="BC347" s="21">
        <v>16.7</v>
      </c>
      <c r="BD347" s="21">
        <v>99.8</v>
      </c>
    </row>
    <row r="348" spans="2:56" hidden="1" x14ac:dyDescent="0.3">
      <c r="B348" s="3">
        <v>331</v>
      </c>
      <c r="C348" s="3" t="s">
        <v>795</v>
      </c>
      <c r="D348" s="3">
        <v>250682</v>
      </c>
      <c r="E348" s="3">
        <v>240580</v>
      </c>
      <c r="F348" s="5" t="s">
        <v>148</v>
      </c>
      <c r="G348" s="5" t="s">
        <v>825</v>
      </c>
      <c r="H348" s="5">
        <v>211743</v>
      </c>
      <c r="I348" s="5" t="s">
        <v>796</v>
      </c>
      <c r="J348" s="5" t="s">
        <v>822</v>
      </c>
      <c r="K348" s="5" t="s">
        <v>80</v>
      </c>
      <c r="L348" s="5" t="s">
        <v>80</v>
      </c>
      <c r="M348" s="5" t="s">
        <v>81</v>
      </c>
      <c r="N348" s="5">
        <v>5.04</v>
      </c>
      <c r="O348" s="5">
        <v>8.5</v>
      </c>
      <c r="P348" s="5">
        <v>11.26</v>
      </c>
      <c r="Q348" s="5">
        <v>8.39</v>
      </c>
      <c r="R348" s="5">
        <v>0.28999999999999998</v>
      </c>
      <c r="S348" s="5">
        <v>0.35</v>
      </c>
      <c r="T348" s="5">
        <v>1.08</v>
      </c>
      <c r="U348" s="5">
        <v>1.38</v>
      </c>
      <c r="V348" s="5">
        <v>20.56</v>
      </c>
      <c r="W348" s="5">
        <v>12.53</v>
      </c>
      <c r="X348" s="5">
        <v>-0.46</v>
      </c>
      <c r="Y348" s="5">
        <v>-0.9</v>
      </c>
      <c r="Z348" s="5">
        <v>-1.96</v>
      </c>
      <c r="AA348" s="5">
        <v>-8.0299999999999994</v>
      </c>
      <c r="AB348" s="5">
        <v>18.05</v>
      </c>
      <c r="AC348" s="5">
        <v>3.78</v>
      </c>
      <c r="AD348" s="5">
        <v>-40.21</v>
      </c>
      <c r="AE348" s="5">
        <v>-0.95</v>
      </c>
      <c r="AF348" s="5">
        <v>-0.18</v>
      </c>
      <c r="AG348" s="5">
        <v>-0.14000000000000001</v>
      </c>
      <c r="AH348" s="5">
        <v>-0.24</v>
      </c>
      <c r="AI348" s="5">
        <v>0.21</v>
      </c>
      <c r="AJ348" s="5">
        <v>0.13</v>
      </c>
      <c r="AK348" s="5">
        <v>0.03</v>
      </c>
      <c r="AL348" s="5">
        <v>0.05</v>
      </c>
      <c r="AM348" s="5">
        <v>0.23</v>
      </c>
      <c r="AN348" s="5">
        <v>0.02</v>
      </c>
      <c r="AO348" s="5">
        <v>-0.72</v>
      </c>
      <c r="AP348" s="5">
        <v>-0.39</v>
      </c>
      <c r="AQ348" s="5">
        <v>2.29</v>
      </c>
      <c r="AR348" s="5">
        <v>0</v>
      </c>
      <c r="AS348" s="5">
        <v>-0.32</v>
      </c>
      <c r="AT348" s="5">
        <v>0.05</v>
      </c>
      <c r="AU348" s="5">
        <v>-0.28000000000000003</v>
      </c>
      <c r="AV348" s="5">
        <v>0.3</v>
      </c>
      <c r="AW348" s="5">
        <v>155.5</v>
      </c>
      <c r="AX348" s="20">
        <v>212.13749999999999</v>
      </c>
      <c r="AY348" s="20">
        <v>193.9735</v>
      </c>
      <c r="AZ348" s="20">
        <v>203.26499999999999</v>
      </c>
      <c r="BA348" s="21">
        <v>18.3</v>
      </c>
      <c r="BB348" s="21">
        <v>3.1</v>
      </c>
      <c r="BC348" s="21">
        <v>16.600000000000001</v>
      </c>
      <c r="BD348" s="21">
        <v>99.6</v>
      </c>
    </row>
    <row r="349" spans="2:56" hidden="1" x14ac:dyDescent="0.3">
      <c r="B349" s="3">
        <v>332</v>
      </c>
      <c r="C349" s="3" t="s">
        <v>797</v>
      </c>
      <c r="D349" s="3">
        <v>251776</v>
      </c>
      <c r="E349" s="3">
        <v>231892</v>
      </c>
      <c r="F349" s="5" t="s">
        <v>199</v>
      </c>
      <c r="G349" s="5">
        <v>220638</v>
      </c>
      <c r="H349" s="5">
        <v>230942</v>
      </c>
      <c r="I349" s="5" t="s">
        <v>798</v>
      </c>
      <c r="J349" s="5">
        <v>210997</v>
      </c>
      <c r="K349" s="5" t="s">
        <v>67</v>
      </c>
      <c r="L349" s="5" t="s">
        <v>67</v>
      </c>
      <c r="M349" s="5" t="s">
        <v>153</v>
      </c>
      <c r="N349" s="5">
        <v>5.28</v>
      </c>
      <c r="O349" s="5">
        <v>8.73</v>
      </c>
      <c r="P349" s="5">
        <v>10.11</v>
      </c>
      <c r="Q349" s="5">
        <v>8.15</v>
      </c>
      <c r="R349" s="5">
        <v>0.87</v>
      </c>
      <c r="S349" s="5">
        <v>0.77</v>
      </c>
      <c r="T349" s="5">
        <v>0.79</v>
      </c>
      <c r="U349" s="5">
        <v>1.1399999999999999</v>
      </c>
      <c r="V349" s="5">
        <v>16.82</v>
      </c>
      <c r="W349" s="5">
        <v>12.97</v>
      </c>
      <c r="X349" s="5">
        <v>-1.03</v>
      </c>
      <c r="Y349" s="5">
        <v>-1.03</v>
      </c>
      <c r="Z349" s="5">
        <v>-0.96</v>
      </c>
      <c r="AA349" s="5">
        <v>-14.69</v>
      </c>
      <c r="AB349" s="5">
        <v>19.100000000000001</v>
      </c>
      <c r="AC349" s="5">
        <v>-1.04</v>
      </c>
      <c r="AD349" s="5">
        <v>-16</v>
      </c>
      <c r="AE349" s="5">
        <v>-1.04</v>
      </c>
      <c r="AF349" s="5">
        <v>-0.55000000000000004</v>
      </c>
      <c r="AG349" s="5">
        <v>-0.28000000000000003</v>
      </c>
      <c r="AH349" s="5">
        <v>-0.18</v>
      </c>
      <c r="AI349" s="5">
        <v>0.21</v>
      </c>
      <c r="AJ349" s="5">
        <v>0.12</v>
      </c>
      <c r="AK349" s="5">
        <v>0.06</v>
      </c>
      <c r="AL349" s="5">
        <v>0.03</v>
      </c>
      <c r="AM349" s="5">
        <v>0.1</v>
      </c>
      <c r="AN349" s="5">
        <v>0.05</v>
      </c>
      <c r="AO349" s="5">
        <v>0.53</v>
      </c>
      <c r="AP349" s="5">
        <v>-0.08</v>
      </c>
      <c r="AQ349" s="5">
        <v>2.73</v>
      </c>
      <c r="AR349" s="5">
        <v>0</v>
      </c>
      <c r="AS349" s="5">
        <v>-0.17</v>
      </c>
      <c r="AT349" s="5">
        <v>0.16</v>
      </c>
      <c r="AU349" s="5">
        <v>0.12</v>
      </c>
      <c r="AV349" s="5">
        <v>0.15</v>
      </c>
      <c r="AW349" s="5">
        <v>152.58000000000001</v>
      </c>
      <c r="AX349" s="20">
        <v>210.99</v>
      </c>
      <c r="AY349" s="20">
        <v>191.0615</v>
      </c>
      <c r="AZ349" s="20">
        <v>201.1345</v>
      </c>
      <c r="BA349" s="21">
        <v>16.899999999999999</v>
      </c>
      <c r="BB349" s="21">
        <v>3</v>
      </c>
      <c r="BC349" s="21">
        <v>17.8</v>
      </c>
      <c r="BD349" s="21">
        <v>99.6</v>
      </c>
    </row>
    <row r="350" spans="2:56" x14ac:dyDescent="0.3">
      <c r="B350" s="3">
        <v>333</v>
      </c>
      <c r="C350" s="3" t="s">
        <v>799</v>
      </c>
      <c r="D350" s="3">
        <v>250756</v>
      </c>
      <c r="E350" s="3">
        <v>230665</v>
      </c>
      <c r="F350" s="5" t="s">
        <v>98</v>
      </c>
      <c r="G350" s="5">
        <v>201212</v>
      </c>
      <c r="H350" s="5">
        <v>170886</v>
      </c>
      <c r="I350" s="5" t="s">
        <v>800</v>
      </c>
      <c r="J350" s="5" t="s">
        <v>836</v>
      </c>
      <c r="K350" s="5" t="s">
        <v>80</v>
      </c>
      <c r="L350" s="5" t="s">
        <v>80</v>
      </c>
      <c r="M350" s="5" t="s">
        <v>81</v>
      </c>
      <c r="N350" s="5">
        <v>5.87</v>
      </c>
      <c r="O350" s="5">
        <v>9.64</v>
      </c>
      <c r="P350" s="5">
        <v>14.45</v>
      </c>
      <c r="Q350" s="5">
        <v>10.37</v>
      </c>
      <c r="R350" s="5">
        <v>3.42</v>
      </c>
      <c r="S350" s="5">
        <v>2.34</v>
      </c>
      <c r="T350" s="5">
        <v>3.23</v>
      </c>
      <c r="U350" s="5">
        <v>3.51</v>
      </c>
      <c r="V350" s="5">
        <v>25.12</v>
      </c>
      <c r="W350" s="5">
        <v>14.66</v>
      </c>
      <c r="X350" s="5">
        <v>-0.91</v>
      </c>
      <c r="Y350" s="5">
        <v>-1.01</v>
      </c>
      <c r="Z350" s="5">
        <v>-1.76</v>
      </c>
      <c r="AA350" s="5">
        <v>-8.85</v>
      </c>
      <c r="AB350" s="5">
        <v>12.54</v>
      </c>
      <c r="AC350" s="5">
        <v>2.0499999999999998</v>
      </c>
      <c r="AD350" s="5">
        <v>0.62</v>
      </c>
      <c r="AE350" s="5">
        <v>-0.34</v>
      </c>
      <c r="AF350" s="5">
        <v>0.08</v>
      </c>
      <c r="AG350" s="5">
        <v>0.13</v>
      </c>
      <c r="AH350" s="5">
        <v>-0.32</v>
      </c>
      <c r="AI350" s="5">
        <v>0.28000000000000003</v>
      </c>
      <c r="AJ350" s="5">
        <v>0.13</v>
      </c>
      <c r="AK350" s="5">
        <v>0.08</v>
      </c>
      <c r="AL350" s="5">
        <v>0</v>
      </c>
      <c r="AM350" s="5">
        <v>0.12</v>
      </c>
      <c r="AN350" s="5">
        <v>7.0000000000000007E-2</v>
      </c>
      <c r="AO350" s="5">
        <v>1.66</v>
      </c>
      <c r="AP350" s="5">
        <v>0.56999999999999995</v>
      </c>
      <c r="AQ350" s="5">
        <v>-1.25</v>
      </c>
      <c r="AR350" s="5">
        <v>0</v>
      </c>
      <c r="AS350" s="5">
        <v>-0.12</v>
      </c>
      <c r="AT350" s="5">
        <v>-0.1</v>
      </c>
      <c r="AU350" s="5">
        <v>-0.2</v>
      </c>
      <c r="AV350" s="5">
        <v>0.57999999999999996</v>
      </c>
      <c r="AW350" s="5">
        <v>153.80000000000001</v>
      </c>
      <c r="AX350" s="20">
        <v>224.292</v>
      </c>
      <c r="AY350" s="20">
        <v>211.2115</v>
      </c>
      <c r="AZ350" s="20">
        <v>227.713999999999</v>
      </c>
      <c r="BA350" s="21">
        <v>18.3</v>
      </c>
      <c r="BB350" s="21">
        <v>2.8</v>
      </c>
      <c r="BC350" s="21">
        <v>15.3</v>
      </c>
      <c r="BD350" s="21">
        <v>100</v>
      </c>
    </row>
    <row r="351" spans="2:56" x14ac:dyDescent="0.3">
      <c r="B351" s="3">
        <v>334</v>
      </c>
      <c r="C351" s="3" t="s">
        <v>801</v>
      </c>
      <c r="D351" s="3">
        <v>252116</v>
      </c>
      <c r="E351" s="3">
        <v>231892</v>
      </c>
      <c r="F351" s="5" t="s">
        <v>199</v>
      </c>
      <c r="G351" s="5">
        <v>220638</v>
      </c>
      <c r="H351" s="5">
        <v>231237</v>
      </c>
      <c r="I351" s="5">
        <v>0</v>
      </c>
      <c r="J351" s="5">
        <v>211758</v>
      </c>
      <c r="K351" s="5" t="s">
        <v>80</v>
      </c>
      <c r="L351" s="5" t="s">
        <v>67</v>
      </c>
      <c r="M351" s="5" t="s">
        <v>81</v>
      </c>
      <c r="N351" s="5">
        <v>2.54</v>
      </c>
      <c r="O351" s="5">
        <v>6.25</v>
      </c>
      <c r="P351" s="5">
        <v>9.44</v>
      </c>
      <c r="Q351" s="5">
        <v>6.73</v>
      </c>
      <c r="R351" s="5">
        <v>1.33</v>
      </c>
      <c r="S351" s="5">
        <v>1.4</v>
      </c>
      <c r="T351" s="5">
        <v>1.05</v>
      </c>
      <c r="U351" s="5">
        <v>1.58</v>
      </c>
      <c r="V351" s="5">
        <v>21.11</v>
      </c>
      <c r="W351" s="5">
        <v>15.97</v>
      </c>
      <c r="X351" s="5">
        <v>-0.1</v>
      </c>
      <c r="Y351" s="5">
        <v>-0.65</v>
      </c>
      <c r="Z351" s="5">
        <v>-2.15</v>
      </c>
      <c r="AA351" s="5">
        <v>-19.34</v>
      </c>
      <c r="AB351" s="5">
        <v>20.83</v>
      </c>
      <c r="AC351" s="5">
        <v>4.5599999999999996</v>
      </c>
      <c r="AD351" s="5">
        <v>1.92</v>
      </c>
      <c r="AE351" s="5">
        <v>-1.47</v>
      </c>
      <c r="AF351" s="5">
        <v>-0.08</v>
      </c>
      <c r="AG351" s="5">
        <v>-0.01</v>
      </c>
      <c r="AH351" s="5">
        <v>-0.16</v>
      </c>
      <c r="AI351" s="5">
        <v>0.25</v>
      </c>
      <c r="AJ351" s="5">
        <v>0.24</v>
      </c>
      <c r="AK351" s="5">
        <v>0.08</v>
      </c>
      <c r="AL351" s="5">
        <v>0.06</v>
      </c>
      <c r="AM351" s="5">
        <v>0.15</v>
      </c>
      <c r="AN351" s="5">
        <v>0.04</v>
      </c>
      <c r="AO351" s="5">
        <v>-0.03</v>
      </c>
      <c r="AP351" s="5">
        <v>-0.04</v>
      </c>
      <c r="AQ351" s="5">
        <v>0.61</v>
      </c>
      <c r="AR351" s="5">
        <v>0</v>
      </c>
      <c r="AS351" s="5">
        <v>-0.08</v>
      </c>
      <c r="AT351" s="5">
        <v>0.43</v>
      </c>
      <c r="AU351" s="5">
        <v>-0.44</v>
      </c>
      <c r="AV351" s="5">
        <v>0.22</v>
      </c>
      <c r="AW351" s="5">
        <v>149.66999999999999</v>
      </c>
      <c r="AX351" s="20">
        <v>206.44900000000001</v>
      </c>
      <c r="AY351" s="20">
        <v>185.63149999999999</v>
      </c>
      <c r="AZ351" s="20">
        <v>193.227</v>
      </c>
      <c r="BA351" s="21">
        <v>19.899999999999999</v>
      </c>
      <c r="BB351" s="21">
        <v>2.8</v>
      </c>
      <c r="BC351" s="21">
        <v>14</v>
      </c>
      <c r="BD351" s="21">
        <v>99.8</v>
      </c>
    </row>
    <row r="352" spans="2:56" x14ac:dyDescent="0.3">
      <c r="B352" s="3">
        <v>335</v>
      </c>
      <c r="C352" s="3" t="s">
        <v>802</v>
      </c>
      <c r="D352" s="3">
        <v>250193</v>
      </c>
      <c r="E352" s="3">
        <v>242442</v>
      </c>
      <c r="F352" s="5" t="s">
        <v>202</v>
      </c>
      <c r="G352" s="5">
        <v>230006</v>
      </c>
      <c r="H352" s="5">
        <v>200773</v>
      </c>
      <c r="I352" s="5" t="s">
        <v>803</v>
      </c>
      <c r="J352" s="5" t="s">
        <v>836</v>
      </c>
      <c r="K352" s="5" t="s">
        <v>67</v>
      </c>
      <c r="L352" s="5" t="s">
        <v>67</v>
      </c>
      <c r="M352" s="5" t="s">
        <v>81</v>
      </c>
      <c r="N352" s="5">
        <v>6.76</v>
      </c>
      <c r="O352" s="5">
        <v>10.050000000000001</v>
      </c>
      <c r="P352" s="5">
        <v>11.17</v>
      </c>
      <c r="Q352" s="5">
        <v>8.27</v>
      </c>
      <c r="R352" s="5">
        <v>2.4300000000000002</v>
      </c>
      <c r="S352" s="5">
        <v>1.81</v>
      </c>
      <c r="T352" s="5">
        <v>2.48</v>
      </c>
      <c r="U352" s="5">
        <v>2.85</v>
      </c>
      <c r="V352" s="5">
        <v>12.88</v>
      </c>
      <c r="W352" s="5">
        <v>2.3199999999999998</v>
      </c>
      <c r="X352" s="5">
        <v>-0.48</v>
      </c>
      <c r="Y352" s="5">
        <v>-0.95</v>
      </c>
      <c r="Z352" s="5">
        <v>-1.43</v>
      </c>
      <c r="AA352" s="5">
        <v>-8.36</v>
      </c>
      <c r="AB352" s="5">
        <v>15.68</v>
      </c>
      <c r="AC352" s="5">
        <v>-1.18</v>
      </c>
      <c r="AD352" s="5">
        <v>-46.34</v>
      </c>
      <c r="AE352" s="5">
        <v>-1.06</v>
      </c>
      <c r="AF352" s="5">
        <v>-0.75</v>
      </c>
      <c r="AG352" s="5">
        <v>-0.69</v>
      </c>
      <c r="AH352" s="5">
        <v>-0.35</v>
      </c>
      <c r="AI352" s="5">
        <v>0.27</v>
      </c>
      <c r="AJ352" s="5">
        <v>0.28000000000000003</v>
      </c>
      <c r="AK352" s="5">
        <v>0.03</v>
      </c>
      <c r="AL352" s="5">
        <v>7.0000000000000007E-2</v>
      </c>
      <c r="AM352" s="5">
        <v>0.19</v>
      </c>
      <c r="AN352" s="5">
        <v>0.06</v>
      </c>
      <c r="AO352" s="5">
        <v>0.17</v>
      </c>
      <c r="AP352" s="5">
        <v>0.05</v>
      </c>
      <c r="AQ352" s="5">
        <v>1.31</v>
      </c>
      <c r="AR352" s="5">
        <v>0</v>
      </c>
      <c r="AS352" s="5">
        <v>-0.6</v>
      </c>
      <c r="AT352" s="5">
        <v>-0.85</v>
      </c>
      <c r="AU352" s="5">
        <v>-0.28000000000000003</v>
      </c>
      <c r="AV352" s="5">
        <v>0.48</v>
      </c>
      <c r="AW352" s="5">
        <v>152.06</v>
      </c>
      <c r="AX352" s="20">
        <v>244.4365</v>
      </c>
      <c r="AY352" s="20">
        <v>233.300499999999</v>
      </c>
      <c r="AZ352" s="20">
        <v>229.49549999999999</v>
      </c>
      <c r="BA352" s="21">
        <v>18.7</v>
      </c>
      <c r="BB352" s="21">
        <v>2.9</v>
      </c>
      <c r="BC352" s="21">
        <v>15.6</v>
      </c>
      <c r="BD352" s="21">
        <v>99.9</v>
      </c>
    </row>
    <row r="353" spans="2:56" hidden="1" x14ac:dyDescent="0.3">
      <c r="B353" s="3">
        <v>336</v>
      </c>
      <c r="C353" s="3" t="s">
        <v>804</v>
      </c>
      <c r="D353" s="3">
        <v>251773</v>
      </c>
      <c r="E353" s="3">
        <v>232897</v>
      </c>
      <c r="F353" s="5" t="s">
        <v>108</v>
      </c>
      <c r="G353" s="5">
        <v>211503</v>
      </c>
      <c r="H353" s="5">
        <v>233575</v>
      </c>
      <c r="I353" s="5" t="s">
        <v>805</v>
      </c>
      <c r="J353" s="5">
        <v>221258</v>
      </c>
      <c r="K353" s="5" t="s">
        <v>80</v>
      </c>
      <c r="L353" s="5" t="s">
        <v>67</v>
      </c>
      <c r="M353" s="5" t="s">
        <v>81</v>
      </c>
      <c r="N353" s="5">
        <v>7.2</v>
      </c>
      <c r="O353" s="5">
        <v>11.99</v>
      </c>
      <c r="P353" s="5">
        <v>16.23</v>
      </c>
      <c r="Q353" s="5">
        <v>14.33</v>
      </c>
      <c r="R353" s="5">
        <v>1.64</v>
      </c>
      <c r="S353" s="5">
        <v>1.17</v>
      </c>
      <c r="T353" s="5">
        <v>1.6</v>
      </c>
      <c r="U353" s="5">
        <v>1.76</v>
      </c>
      <c r="V353" s="5">
        <v>11.91</v>
      </c>
      <c r="W353" s="5">
        <v>8.11</v>
      </c>
      <c r="X353" s="5">
        <v>-1.17</v>
      </c>
      <c r="Y353" s="5">
        <v>-1.27</v>
      </c>
      <c r="Z353" s="5">
        <v>-2.2400000000000002</v>
      </c>
      <c r="AA353" s="5">
        <v>-4.07</v>
      </c>
      <c r="AB353" s="5">
        <v>14.95</v>
      </c>
      <c r="AC353" s="5">
        <v>-0.92</v>
      </c>
      <c r="AD353" s="5">
        <v>-53.91</v>
      </c>
      <c r="AE353" s="5">
        <v>-0.75</v>
      </c>
      <c r="AF353" s="5">
        <v>-0.62</v>
      </c>
      <c r="AG353" s="5">
        <v>-0.12</v>
      </c>
      <c r="AH353" s="5">
        <v>-0.31</v>
      </c>
      <c r="AI353" s="5">
        <v>0.21</v>
      </c>
      <c r="AJ353" s="5">
        <v>0.23</v>
      </c>
      <c r="AK353" s="5">
        <v>7.0000000000000007E-2</v>
      </c>
      <c r="AL353" s="5">
        <v>0.02</v>
      </c>
      <c r="AM353" s="5">
        <v>0.09</v>
      </c>
      <c r="AN353" s="5">
        <v>0.05</v>
      </c>
      <c r="AO353" s="5">
        <v>-0.72</v>
      </c>
      <c r="AP353" s="5">
        <v>-0.1</v>
      </c>
      <c r="AQ353" s="5">
        <v>2.19</v>
      </c>
      <c r="AR353" s="5">
        <v>0</v>
      </c>
      <c r="AS353" s="5">
        <v>-0.03</v>
      </c>
      <c r="AT353" s="5">
        <v>-0.12</v>
      </c>
      <c r="AU353" s="5">
        <v>-0.35</v>
      </c>
      <c r="AV353" s="5">
        <v>0.41</v>
      </c>
      <c r="AW353" s="5">
        <v>152.35</v>
      </c>
      <c r="AX353" s="20">
        <v>218.0865</v>
      </c>
      <c r="AY353" s="20">
        <v>206.10650000000001</v>
      </c>
      <c r="AZ353" s="20">
        <v>211.96549999999999</v>
      </c>
      <c r="BA353" s="21">
        <v>16.8</v>
      </c>
      <c r="BB353" s="21">
        <v>2.4</v>
      </c>
      <c r="BC353" s="21">
        <v>14.5</v>
      </c>
      <c r="BD353" s="21">
        <v>100</v>
      </c>
    </row>
    <row r="354" spans="2:56" x14ac:dyDescent="0.3">
      <c r="B354" s="3">
        <v>337</v>
      </c>
      <c r="C354" s="3" t="s">
        <v>806</v>
      </c>
      <c r="D354" s="3">
        <v>252105</v>
      </c>
      <c r="E354" s="3">
        <v>231279</v>
      </c>
      <c r="F354" s="5" t="s">
        <v>163</v>
      </c>
      <c r="G354" s="5">
        <v>201212</v>
      </c>
      <c r="H354" s="5">
        <v>230624</v>
      </c>
      <c r="I354" s="5" t="s">
        <v>807</v>
      </c>
      <c r="J354" s="5">
        <v>210997</v>
      </c>
      <c r="K354" s="5" t="s">
        <v>80</v>
      </c>
      <c r="L354" s="5" t="s">
        <v>80</v>
      </c>
      <c r="M354" s="5" t="s">
        <v>81</v>
      </c>
      <c r="N354" s="5">
        <v>7.03</v>
      </c>
      <c r="O354" s="5">
        <v>8.2200000000000006</v>
      </c>
      <c r="P354" s="5">
        <v>10.6</v>
      </c>
      <c r="Q354" s="5">
        <v>9.5500000000000007</v>
      </c>
      <c r="R354" s="5">
        <v>2.4700000000000002</v>
      </c>
      <c r="S354" s="5">
        <v>1.96</v>
      </c>
      <c r="T354" s="5">
        <v>4.0599999999999996</v>
      </c>
      <c r="U354" s="5">
        <v>4.49</v>
      </c>
      <c r="V354" s="5">
        <v>15.04</v>
      </c>
      <c r="W354" s="5">
        <v>12.87</v>
      </c>
      <c r="X354" s="5">
        <v>0.53</v>
      </c>
      <c r="Y354" s="5">
        <v>-0.15</v>
      </c>
      <c r="Z354" s="5">
        <v>-1.8</v>
      </c>
      <c r="AA354" s="5">
        <v>-15.65</v>
      </c>
      <c r="AB354" s="5">
        <v>20.86</v>
      </c>
      <c r="AC354" s="5">
        <v>1.55</v>
      </c>
      <c r="AD354" s="5">
        <v>-8.59</v>
      </c>
      <c r="AE354" s="5">
        <v>-1.1499999999999999</v>
      </c>
      <c r="AF354" s="5">
        <v>-0.56000000000000005</v>
      </c>
      <c r="AG354" s="5">
        <v>0.09</v>
      </c>
      <c r="AH354" s="5">
        <v>0.04</v>
      </c>
      <c r="AI354" s="5">
        <v>0.28000000000000003</v>
      </c>
      <c r="AJ354" s="5">
        <v>0.08</v>
      </c>
      <c r="AK354" s="5">
        <v>7.0000000000000007E-2</v>
      </c>
      <c r="AL354" s="5">
        <v>-0.02</v>
      </c>
      <c r="AM354" s="5">
        <v>0.1</v>
      </c>
      <c r="AN354" s="5">
        <v>0.09</v>
      </c>
      <c r="AO354" s="5">
        <v>0.42</v>
      </c>
      <c r="AP354" s="5">
        <v>-0.98</v>
      </c>
      <c r="AQ354" s="5">
        <v>1.92</v>
      </c>
      <c r="AR354" s="5">
        <v>0</v>
      </c>
      <c r="AS354" s="5">
        <v>-0.3</v>
      </c>
      <c r="AT354" s="5">
        <v>-0.81</v>
      </c>
      <c r="AU354" s="5">
        <v>-0.2</v>
      </c>
      <c r="AV354" s="5">
        <v>0.44</v>
      </c>
      <c r="AW354" s="5">
        <v>152.62</v>
      </c>
      <c r="AX354" s="20">
        <v>216.4615</v>
      </c>
      <c r="AY354" s="20">
        <v>205.2715</v>
      </c>
      <c r="AZ354" s="20">
        <v>196.77099999999999</v>
      </c>
      <c r="BA354" s="21">
        <v>20.399999999999999</v>
      </c>
      <c r="BB354" s="21">
        <v>3</v>
      </c>
      <c r="BC354" s="21">
        <v>14.7</v>
      </c>
      <c r="BD354" s="21">
        <v>99.6</v>
      </c>
    </row>
    <row r="355" spans="2:56" hidden="1" x14ac:dyDescent="0.3">
      <c r="B355" s="3">
        <v>338</v>
      </c>
      <c r="C355" s="3" t="s">
        <v>808</v>
      </c>
      <c r="D355" s="3">
        <v>251652</v>
      </c>
      <c r="E355" s="3">
        <v>231892</v>
      </c>
      <c r="F355" s="5" t="s">
        <v>199</v>
      </c>
      <c r="G355" s="5">
        <v>220638</v>
      </c>
      <c r="H355" s="5">
        <v>232152</v>
      </c>
      <c r="I355" s="5" t="s">
        <v>809</v>
      </c>
      <c r="J355" s="5">
        <v>211558</v>
      </c>
      <c r="K355" s="5" t="s">
        <v>80</v>
      </c>
      <c r="L355" s="5" t="s">
        <v>67</v>
      </c>
      <c r="M355" s="5" t="s">
        <v>81</v>
      </c>
      <c r="N355" s="5">
        <v>6.65</v>
      </c>
      <c r="O355" s="5">
        <v>9.65</v>
      </c>
      <c r="P355" s="5">
        <v>12.61</v>
      </c>
      <c r="Q355" s="5">
        <v>7.62</v>
      </c>
      <c r="R355" s="5">
        <v>0.21</v>
      </c>
      <c r="S355" s="5">
        <v>0.05</v>
      </c>
      <c r="T355" s="5">
        <v>0.22</v>
      </c>
      <c r="U355" s="5">
        <v>0.61</v>
      </c>
      <c r="V355" s="5">
        <v>32.32</v>
      </c>
      <c r="W355" s="5">
        <v>24.42</v>
      </c>
      <c r="X355" s="5">
        <v>-0.27</v>
      </c>
      <c r="Y355" s="5">
        <v>-0.32</v>
      </c>
      <c r="Z355" s="5">
        <v>-1.1599999999999999</v>
      </c>
      <c r="AA355" s="5">
        <v>-17.89</v>
      </c>
      <c r="AB355" s="5">
        <v>21.95</v>
      </c>
      <c r="AC355" s="5">
        <v>2.23</v>
      </c>
      <c r="AD355" s="5">
        <v>-5.31</v>
      </c>
      <c r="AE355" s="5">
        <v>-0.54</v>
      </c>
      <c r="AF355" s="5">
        <v>0.34</v>
      </c>
      <c r="AG355" s="5">
        <v>-0.5</v>
      </c>
      <c r="AH355" s="5">
        <v>-0.03</v>
      </c>
      <c r="AI355" s="5">
        <v>0.09</v>
      </c>
      <c r="AJ355" s="5">
        <v>0.09</v>
      </c>
      <c r="AK355" s="5">
        <v>0.05</v>
      </c>
      <c r="AL355" s="5">
        <v>0</v>
      </c>
      <c r="AM355" s="5">
        <v>0.05</v>
      </c>
      <c r="AN355" s="5">
        <v>0</v>
      </c>
      <c r="AO355" s="5">
        <v>-0.09</v>
      </c>
      <c r="AP355" s="5">
        <v>0.16</v>
      </c>
      <c r="AQ355" s="5">
        <v>3.5</v>
      </c>
      <c r="AR355" s="5">
        <v>0</v>
      </c>
      <c r="AS355" s="5">
        <v>-0.17</v>
      </c>
      <c r="AT355" s="5">
        <v>-0.1</v>
      </c>
      <c r="AU355" s="5">
        <v>-0.26</v>
      </c>
      <c r="AV355" s="5">
        <v>0.14000000000000001</v>
      </c>
      <c r="AW355" s="5">
        <v>148.5</v>
      </c>
      <c r="AX355" s="20">
        <v>219.00149999999999</v>
      </c>
      <c r="AY355" s="20">
        <v>195.386</v>
      </c>
      <c r="AZ355" s="20">
        <v>211.0275</v>
      </c>
      <c r="BA355" s="21">
        <v>18.899999999999999</v>
      </c>
      <c r="BB355" s="21">
        <v>3.1</v>
      </c>
      <c r="BC355" s="21">
        <v>16.2</v>
      </c>
      <c r="BD355" s="21">
        <v>99.7</v>
      </c>
    </row>
    <row r="356" spans="2:56" x14ac:dyDescent="0.3">
      <c r="B356" s="3">
        <v>339</v>
      </c>
      <c r="C356" s="3" t="s">
        <v>810</v>
      </c>
      <c r="D356" s="3">
        <v>251906</v>
      </c>
      <c r="E356" s="3">
        <v>231417</v>
      </c>
      <c r="F356" s="5" t="s">
        <v>125</v>
      </c>
      <c r="G356" s="5">
        <v>221267</v>
      </c>
      <c r="H356" s="5">
        <v>231381</v>
      </c>
      <c r="I356" s="5" t="s">
        <v>811</v>
      </c>
      <c r="J356" s="5">
        <v>201212</v>
      </c>
      <c r="K356" s="5" t="s">
        <v>67</v>
      </c>
      <c r="L356" s="5" t="s">
        <v>67</v>
      </c>
      <c r="M356" s="5" t="s">
        <v>81</v>
      </c>
      <c r="N356" s="5">
        <v>5.42</v>
      </c>
      <c r="O356" s="5">
        <v>6.6</v>
      </c>
      <c r="P356" s="5">
        <v>8.68</v>
      </c>
      <c r="Q356" s="5">
        <v>5.13</v>
      </c>
      <c r="R356" s="5">
        <v>3.01</v>
      </c>
      <c r="S356" s="5">
        <v>2.11</v>
      </c>
      <c r="T356" s="5">
        <v>3.03</v>
      </c>
      <c r="U356" s="5">
        <v>3.45</v>
      </c>
      <c r="V356" s="5">
        <v>25.01</v>
      </c>
      <c r="W356" s="5">
        <v>11.55</v>
      </c>
      <c r="X356" s="5">
        <v>-1.1000000000000001</v>
      </c>
      <c r="Y356" s="5">
        <v>-1.42</v>
      </c>
      <c r="Z356" s="5">
        <v>-1.22</v>
      </c>
      <c r="AA356" s="5">
        <v>-9.09</v>
      </c>
      <c r="AB356" s="5">
        <v>20.079999999999998</v>
      </c>
      <c r="AC356" s="5">
        <v>2.29</v>
      </c>
      <c r="AD356" s="5">
        <v>-61.14</v>
      </c>
      <c r="AE356" s="5">
        <v>-0.78</v>
      </c>
      <c r="AF356" s="5">
        <v>-0.31</v>
      </c>
      <c r="AG356" s="5">
        <v>0.41</v>
      </c>
      <c r="AH356" s="5">
        <v>0.01</v>
      </c>
      <c r="AI356" s="5">
        <v>0.28000000000000003</v>
      </c>
      <c r="AJ356" s="5">
        <v>0.18</v>
      </c>
      <c r="AK356" s="5">
        <v>0.1</v>
      </c>
      <c r="AL356" s="5">
        <v>0.02</v>
      </c>
      <c r="AM356" s="5">
        <v>0.1</v>
      </c>
      <c r="AN356" s="5">
        <v>7.0000000000000007E-2</v>
      </c>
      <c r="AO356" s="5">
        <v>0.39</v>
      </c>
      <c r="AP356" s="5">
        <v>0.54</v>
      </c>
      <c r="AQ356" s="5">
        <v>-1.57</v>
      </c>
      <c r="AR356" s="5">
        <v>0</v>
      </c>
      <c r="AS356" s="5">
        <v>-0.59</v>
      </c>
      <c r="AT356" s="5">
        <v>-1.17</v>
      </c>
      <c r="AU356" s="5">
        <v>-0.65</v>
      </c>
      <c r="AV356" s="5">
        <v>0.34</v>
      </c>
      <c r="AW356" s="5">
        <v>161.22999999999999</v>
      </c>
      <c r="AX356" s="20">
        <v>251.69499999999999</v>
      </c>
      <c r="AY356" s="20">
        <v>231.64150000000001</v>
      </c>
      <c r="AZ356" s="20">
        <v>247</v>
      </c>
      <c r="BA356" s="21">
        <v>18.100000000000001</v>
      </c>
      <c r="BB356" s="21">
        <v>2.8</v>
      </c>
      <c r="BC356" s="21">
        <v>15.6</v>
      </c>
      <c r="BD356" s="21">
        <v>99.7</v>
      </c>
    </row>
    <row r="357" spans="2:56" x14ac:dyDescent="0.3">
      <c r="B357" s="3">
        <v>340</v>
      </c>
      <c r="C357" s="3" t="s">
        <v>812</v>
      </c>
      <c r="D357" s="3">
        <v>251858</v>
      </c>
      <c r="E357" s="3">
        <v>231208</v>
      </c>
      <c r="F357" s="5" t="s">
        <v>85</v>
      </c>
      <c r="G357" s="5">
        <v>201212</v>
      </c>
      <c r="H357" s="5">
        <v>230566</v>
      </c>
      <c r="I357" s="5" t="s">
        <v>813</v>
      </c>
      <c r="J357" s="5">
        <v>211938</v>
      </c>
      <c r="K357" s="5" t="s">
        <v>67</v>
      </c>
      <c r="L357" s="5" t="s">
        <v>67</v>
      </c>
      <c r="M357" s="5" t="s">
        <v>153</v>
      </c>
      <c r="N357" s="5">
        <v>6.92</v>
      </c>
      <c r="O357" s="5">
        <v>9.74</v>
      </c>
      <c r="P357" s="5">
        <v>11.78</v>
      </c>
      <c r="Q357" s="5">
        <v>9.27</v>
      </c>
      <c r="R357" s="5">
        <v>1.99</v>
      </c>
      <c r="S357" s="5">
        <v>1.38</v>
      </c>
      <c r="T357" s="5">
        <v>2.7</v>
      </c>
      <c r="U357" s="5">
        <v>3.24</v>
      </c>
      <c r="V357" s="5">
        <v>20.57</v>
      </c>
      <c r="W357" s="5">
        <v>13.1</v>
      </c>
      <c r="X357" s="5">
        <v>-0.63</v>
      </c>
      <c r="Y357" s="5">
        <v>-0.8</v>
      </c>
      <c r="Z357" s="5">
        <v>-1.7</v>
      </c>
      <c r="AA357" s="5">
        <v>-11.63</v>
      </c>
      <c r="AB357" s="5">
        <v>14.44</v>
      </c>
      <c r="AC357" s="5">
        <v>1.61</v>
      </c>
      <c r="AD357" s="5">
        <v>-59.84</v>
      </c>
      <c r="AE357" s="5">
        <v>-0.95</v>
      </c>
      <c r="AF357" s="5">
        <v>-0.18</v>
      </c>
      <c r="AG357" s="5">
        <v>7.0000000000000007E-2</v>
      </c>
      <c r="AH357" s="5">
        <v>-0.12</v>
      </c>
      <c r="AI357" s="5">
        <v>0.28999999999999998</v>
      </c>
      <c r="AJ357" s="5">
        <v>0.16</v>
      </c>
      <c r="AK357" s="5">
        <v>7.0000000000000007E-2</v>
      </c>
      <c r="AL357" s="5">
        <v>0.03</v>
      </c>
      <c r="AM357" s="5">
        <v>0.12</v>
      </c>
      <c r="AN357" s="5">
        <v>0.09</v>
      </c>
      <c r="AO357" s="5">
        <v>-1.54</v>
      </c>
      <c r="AP357" s="5">
        <v>0.02</v>
      </c>
      <c r="AQ357" s="5">
        <v>1.51</v>
      </c>
      <c r="AR357" s="5">
        <v>0</v>
      </c>
      <c r="AS357" s="5">
        <v>-0.64</v>
      </c>
      <c r="AT357" s="5">
        <v>-0.94</v>
      </c>
      <c r="AU357" s="5">
        <v>-0.24</v>
      </c>
      <c r="AV357" s="5">
        <v>0.42</v>
      </c>
      <c r="AW357" s="5">
        <v>164.49</v>
      </c>
      <c r="AX357" s="20">
        <v>242.37200000000001</v>
      </c>
      <c r="AY357" s="20">
        <v>230.4325</v>
      </c>
      <c r="AZ357" s="20">
        <v>238.5265</v>
      </c>
      <c r="BA357" s="21">
        <v>18.8</v>
      </c>
      <c r="BB357" s="21">
        <v>3.3</v>
      </c>
      <c r="BC357" s="21">
        <v>17.600000000000001</v>
      </c>
      <c r="BD357" s="21">
        <v>99.6</v>
      </c>
    </row>
  </sheetData>
  <phoneticPr fontId="6" type="noConversion"/>
  <conditionalFormatting sqref="N1:W1 AA1:AC1 AI1:AP1 N3:W16 AA3:AC16 AI3:AP16 N18:W1048576 AA18:AC1048576 AI18:AP1048576 AV18:AX1048576">
    <cfRule type="cellIs" dxfId="27" priority="29" operator="greaterThanOrEqual">
      <formula>N$3</formula>
    </cfRule>
    <cfRule type="cellIs" dxfId="26" priority="30" operator="greaterThanOrEqual">
      <formula>N$4</formula>
    </cfRule>
    <cfRule type="cellIs" dxfId="25" priority="31" operator="greaterThanOrEqual">
      <formula>N$5</formula>
    </cfRule>
    <cfRule type="cellIs" dxfId="24" priority="32" operator="greaterThanOrEqual">
      <formula>N$6</formula>
    </cfRule>
  </conditionalFormatting>
  <conditionalFormatting sqref="X1:Z1 AD1:AH1 AQ1:AU1 X3:Z16 AD3:AH16 AQ3:AU16 X18:Z1048576 AD18:AH1048576 AQ18:AU1048576">
    <cfRule type="cellIs" dxfId="23" priority="25" operator="lessThanOrEqual">
      <formula>X$3</formula>
    </cfRule>
    <cfRule type="cellIs" dxfId="22" priority="26" operator="lessThanOrEqual">
      <formula>X$4</formula>
    </cfRule>
    <cfRule type="cellIs" dxfId="21" priority="27" operator="lessThanOrEqual">
      <formula>X$5</formula>
    </cfRule>
    <cfRule type="cellIs" dxfId="20" priority="28" operator="lessThanOrEqual">
      <formula>X$6</formula>
    </cfRule>
  </conditionalFormatting>
  <conditionalFormatting sqref="AV1:AX1 AV3:AX16 AY15:AZ15">
    <cfRule type="cellIs" dxfId="19" priority="17" operator="greaterThanOrEqual">
      <formula>AV$3</formula>
    </cfRule>
    <cfRule type="cellIs" dxfId="18" priority="18" operator="greaterThanOrEqual">
      <formula>AV$4</formula>
    </cfRule>
    <cfRule type="cellIs" dxfId="17" priority="19" operator="greaterThanOrEqual">
      <formula>AV$5</formula>
    </cfRule>
    <cfRule type="cellIs" dxfId="16" priority="20" operator="greaterThanOrEqual">
      <formula>AV$6</formula>
    </cfRule>
  </conditionalFormatting>
  <conditionalFormatting sqref="AY3:AY13">
    <cfRule type="cellIs" dxfId="15" priority="13" operator="greaterThanOrEqual">
      <formula>AY$3</formula>
    </cfRule>
    <cfRule type="cellIs" dxfId="14" priority="14" operator="greaterThanOrEqual">
      <formula>AY$4</formula>
    </cfRule>
    <cfRule type="cellIs" dxfId="13" priority="15" operator="greaterThanOrEqual">
      <formula>AY$5</formula>
    </cfRule>
    <cfRule type="cellIs" dxfId="12" priority="16" operator="greaterThanOrEqual">
      <formula>AY$6</formula>
    </cfRule>
  </conditionalFormatting>
  <conditionalFormatting sqref="AY18:AY357">
    <cfRule type="cellIs" dxfId="11" priority="5" operator="greaterThanOrEqual">
      <formula>AY$3</formula>
    </cfRule>
    <cfRule type="cellIs" dxfId="10" priority="6" operator="greaterThanOrEqual">
      <formula>AY$4</formula>
    </cfRule>
    <cfRule type="cellIs" dxfId="9" priority="7" operator="greaterThanOrEqual">
      <formula>AY$5</formula>
    </cfRule>
    <cfRule type="cellIs" dxfId="8" priority="8" operator="greaterThanOrEqual">
      <formula>AY$6</formula>
    </cfRule>
  </conditionalFormatting>
  <conditionalFormatting sqref="AZ3:AZ13">
    <cfRule type="cellIs" dxfId="7" priority="9" operator="greaterThanOrEqual">
      <formula>AZ$3</formula>
    </cfRule>
    <cfRule type="cellIs" dxfId="6" priority="10" operator="greaterThanOrEqual">
      <formula>AZ$4</formula>
    </cfRule>
    <cfRule type="cellIs" dxfId="5" priority="11" operator="greaterThanOrEqual">
      <formula>AZ$5</formula>
    </cfRule>
    <cfRule type="cellIs" dxfId="4" priority="12" operator="greaterThanOrEqual">
      <formula>AZ$6</formula>
    </cfRule>
  </conditionalFormatting>
  <conditionalFormatting sqref="AZ18:AZ357">
    <cfRule type="cellIs" dxfId="3" priority="1" operator="greaterThanOrEqual">
      <formula>AZ$3</formula>
    </cfRule>
    <cfRule type="cellIs" dxfId="2" priority="2" operator="greaterThanOrEqual">
      <formula>AZ$4</formula>
    </cfRule>
    <cfRule type="cellIs" dxfId="1" priority="3" operator="greaterThanOrEqual">
      <formula>AZ$5</formula>
    </cfRule>
    <cfRule type="cellIs" dxfId="0" priority="4" operator="greaterThanOrEqual">
      <formula>AZ$6</formula>
    </cfRule>
  </conditionalFormatting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Sale Team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Smith</dc:creator>
  <cp:lastModifiedBy>Chad Taylor</cp:lastModifiedBy>
  <dcterms:created xsi:type="dcterms:W3CDTF">2026-08-12T10:08:56Z</dcterms:created>
  <dcterms:modified xsi:type="dcterms:W3CDTF">2026-08-28T01:36:16Z</dcterms:modified>
</cp:coreProperties>
</file>